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Y:\ANNUAL REPORTS\Annual Report 2021-22\FINAL VERSIONS\DATA\"/>
    </mc:Choice>
  </mc:AlternateContent>
  <xr:revisionPtr revIDLastSave="0" documentId="13_ncr:1_{5161DC1C-AF5F-4B51-9BE0-BD1C6761F8B0}" xr6:coauthVersionLast="47" xr6:coauthVersionMax="47" xr10:uidLastSave="{00000000-0000-0000-0000-000000000000}"/>
  <bookViews>
    <workbookView xWindow="-120" yWindow="-120" windowWidth="19440" windowHeight="15000" firstSheet="8" activeTab="9" xr2:uid="{00000000-000D-0000-FFFF-FFFF00000000}"/>
  </bookViews>
  <sheets>
    <sheet name="New complaints_sector" sheetId="1" r:id="rId1"/>
    <sheet name="New complaints_Health Boards" sheetId="2" r:id="rId2"/>
    <sheet name="New complaints_Councils" sheetId="3" r:id="rId3"/>
    <sheet name="New complaints_Housing Assoc." sheetId="4" r:id="rId4"/>
    <sheet name="Closed complaints_Health Boards" sheetId="5" r:id="rId5"/>
    <sheet name="Interventions_Health Boards" sheetId="6" r:id="rId6"/>
    <sheet name="Closed complaints_Councils" sheetId="7" r:id="rId7"/>
    <sheet name="Interventions_Councils" sheetId="8" r:id="rId8"/>
    <sheet name="Code of Conduct_new complaints" sheetId="9" r:id="rId9"/>
    <sheet name="Code of Conduct_subjects" sheetId="10" r:id="rId10"/>
  </sheets>
  <definedNames>
    <definedName name="_Hlk100752274" localSheetId="5">'Interventions_Health Boards'!$B$16</definedName>
    <definedName name="_Hlk100752285" localSheetId="5">'Interventions_Health Boards'!$B$17</definedName>
    <definedName name="_Hlk101210255" localSheetId="5">'Interventions_Health Boards'!$B$10</definedName>
    <definedName name="_Hlk101210298" localSheetId="5">'Interventions_Health Boards'!$B$14</definedName>
    <definedName name="_Hlk102249881" localSheetId="3">'New complaints_Housing Assoc.'!$B$20</definedName>
    <definedName name="_Hlk102249956" localSheetId="3">'New complaints_Housing Assoc.'!$B$14</definedName>
    <definedName name="_Hlk102250000" localSheetId="3">'New complaints_Housing Assoc.'!$B$36</definedName>
    <definedName name="_Hlk102300554" localSheetId="7">Interventions_Councils!$B$21</definedName>
    <definedName name="_Hlk102300605" localSheetId="7">Interventions_Councils!$B$17</definedName>
    <definedName name="_Hlk70097624" localSheetId="1">'New complaints_Health Boards'!$B$6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8" l="1"/>
  <c r="E26" i="8"/>
  <c r="E27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18" i="6"/>
  <c r="E14" i="6"/>
  <c r="E12" i="6"/>
  <c r="E11" i="6"/>
  <c r="E10" i="6"/>
  <c r="E9" i="6"/>
  <c r="E8" i="6"/>
  <c r="E7" i="6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E3" i="7"/>
  <c r="D3" i="7"/>
  <c r="E15" i="5" l="1"/>
  <c r="D15" i="5"/>
  <c r="E14" i="5"/>
  <c r="D14" i="5"/>
  <c r="E13" i="5"/>
  <c r="D13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E42" i="4"/>
  <c r="E41" i="4"/>
  <c r="E40" i="4"/>
  <c r="E39" i="4"/>
  <c r="E38" i="4"/>
  <c r="E37" i="4"/>
  <c r="E36" i="4"/>
  <c r="E35" i="4"/>
  <c r="E34" i="4"/>
  <c r="E32" i="4"/>
  <c r="E31" i="4"/>
  <c r="E30" i="4"/>
  <c r="E29" i="4"/>
  <c r="E28" i="4"/>
  <c r="E27" i="4"/>
  <c r="E26" i="4"/>
  <c r="E24" i="4"/>
  <c r="E23" i="4"/>
  <c r="E22" i="4"/>
  <c r="E21" i="4"/>
  <c r="E20" i="4"/>
  <c r="E18" i="4"/>
  <c r="E17" i="4"/>
  <c r="E15" i="4"/>
  <c r="E14" i="4"/>
  <c r="E13" i="4"/>
  <c r="E12" i="4"/>
  <c r="E11" i="4"/>
  <c r="E10" i="4"/>
  <c r="E9" i="4"/>
  <c r="E8" i="4"/>
  <c r="E7" i="4"/>
  <c r="E5" i="4"/>
  <c r="D42" i="4"/>
  <c r="D41" i="4"/>
  <c r="D40" i="4"/>
  <c r="D39" i="4"/>
  <c r="D38" i="4"/>
  <c r="D37" i="4"/>
  <c r="D36" i="4"/>
  <c r="D35" i="4"/>
  <c r="D34" i="4"/>
  <c r="D30" i="4"/>
  <c r="D29" i="4"/>
  <c r="D28" i="4"/>
  <c r="D26" i="4"/>
  <c r="D25" i="4"/>
  <c r="D21" i="4"/>
  <c r="D20" i="4"/>
  <c r="D18" i="4"/>
  <c r="D17" i="4"/>
  <c r="D16" i="4"/>
  <c r="D15" i="4"/>
  <c r="D14" i="4"/>
  <c r="D13" i="4"/>
  <c r="D12" i="4"/>
  <c r="D11" i="4"/>
  <c r="D10" i="4"/>
  <c r="D8" i="4"/>
  <c r="D6" i="4"/>
  <c r="D4" i="4"/>
  <c r="E3" i="4"/>
  <c r="D3" i="4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9" i="1"/>
  <c r="E8" i="1"/>
  <c r="E7" i="1"/>
  <c r="E6" i="1"/>
  <c r="E5" i="1"/>
  <c r="E4" i="1"/>
  <c r="E3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<sst xmlns="http://schemas.openxmlformats.org/spreadsheetml/2006/main" count="262" uniqueCount="119">
  <si>
    <t>Sector</t>
  </si>
  <si>
    <t>2021/22</t>
  </si>
  <si>
    <t>% to 2020/21</t>
  </si>
  <si>
    <t>% to 2019/20</t>
  </si>
  <si>
    <t>2020/21</t>
  </si>
  <si>
    <t>2019/20</t>
  </si>
  <si>
    <t>NHS Bodies (including Health Boards, NHS Trusts, Dentist, GPs, Opticians and Pharmacists)</t>
  </si>
  <si>
    <t>Local Authorities (including County/ County Borough Councils and School Appeal Panels)</t>
  </si>
  <si>
    <t>Social Housing sector (housing associations)</t>
  </si>
  <si>
    <t>Welsh Government and its sponsored bodies</t>
  </si>
  <si>
    <t>Community Councils</t>
  </si>
  <si>
    <t>Other</t>
  </si>
  <si>
    <t>All sectors</t>
  </si>
  <si>
    <t>Health Board</t>
  </si>
  <si>
    <t>Aneurin Bevan University Health Board</t>
  </si>
  <si>
    <t>Betsi Cadwaladr University Health Board</t>
  </si>
  <si>
    <t>Cardiff and Vale University Health Board</t>
  </si>
  <si>
    <t>Cwm Taf Morgannwg University Health Board</t>
  </si>
  <si>
    <t>Hywel Dda University Health Board</t>
  </si>
  <si>
    <t>Powys Teaching Health Board</t>
  </si>
  <si>
    <t>Swansea Bay University Health Board</t>
  </si>
  <si>
    <t>All Health Boards</t>
  </si>
  <si>
    <t>County and County Borough Council</t>
  </si>
  <si>
    <t>Blaenau Gwent County Borough Council</t>
  </si>
  <si>
    <t>Bridgend County Borough Council</t>
  </si>
  <si>
    <t>Caerphilly County Borough Council</t>
  </si>
  <si>
    <t>Cardiff Council</t>
  </si>
  <si>
    <t>Carmarthenshire County Council</t>
  </si>
  <si>
    <t>Ceredigion County Council</t>
  </si>
  <si>
    <t>Conwy County Borough Council</t>
  </si>
  <si>
    <t>Denbighshire County Council</t>
  </si>
  <si>
    <t>Flintshire County Council</t>
  </si>
  <si>
    <t>Gwynedd Council</t>
  </si>
  <si>
    <t>Isle of Anglesey County Council</t>
  </si>
  <si>
    <t>Merthyr Tydfil County Borough Council</t>
  </si>
  <si>
    <t>Monmouthshire County Council</t>
  </si>
  <si>
    <t>Neath Port Talbot Council</t>
  </si>
  <si>
    <t>Newport City Council</t>
  </si>
  <si>
    <t>Pembrokeshire County Council</t>
  </si>
  <si>
    <t>Powys County Council</t>
  </si>
  <si>
    <t>Rhondda Cynon Taf County Borough Council</t>
  </si>
  <si>
    <t>Swansea Council</t>
  </si>
  <si>
    <t>Torfaen County Borough Council</t>
  </si>
  <si>
    <t>Vale of Glamorgan Council</t>
  </si>
  <si>
    <t>Wrexham County Borough Council</t>
  </si>
  <si>
    <t>All County and County Borough Councils</t>
  </si>
  <si>
    <t>Housing Association</t>
  </si>
  <si>
    <t>Adra</t>
  </si>
  <si>
    <t>Aelwyd Housing Association Ltd</t>
  </si>
  <si>
    <t>n/a</t>
  </si>
  <si>
    <t>Ateb Group Ltd</t>
  </si>
  <si>
    <t>Barcud</t>
  </si>
  <si>
    <t>Bro Myrddin Housing Association</t>
  </si>
  <si>
    <t>Bron Afon Community Housing Ltd</t>
  </si>
  <si>
    <t>Cadwyn Housing Association Ltd</t>
  </si>
  <si>
    <t>Cardiff Community Housing Association</t>
  </si>
  <si>
    <t>Cartrefi Conwy</t>
  </si>
  <si>
    <t>Charter Housing Association (part of the Pobl Group)</t>
  </si>
  <si>
    <t>Clwyd Alyn Housing Association</t>
  </si>
  <si>
    <t>Coastal Housing Group Ltd</t>
  </si>
  <si>
    <t>Cynon Taf Community Housing Group</t>
  </si>
  <si>
    <t>Derwen (part of the Pobl Group)</t>
  </si>
  <si>
    <t>Family Housing Association (Wales) Ltd</t>
  </si>
  <si>
    <t>Grwp Cynefin</t>
  </si>
  <si>
    <t>Hafan Cymru</t>
  </si>
  <si>
    <t>Hafod Housing Association</t>
  </si>
  <si>
    <t>Linc Cymru Housing Association</t>
  </si>
  <si>
    <t>Melin Homes Ltd</t>
  </si>
  <si>
    <t>Merthyr Tydfil Housing Association Ltd</t>
  </si>
  <si>
    <t>Mid Wales Housing Association Ltd</t>
  </si>
  <si>
    <t>Merthyr Valleys Homes</t>
  </si>
  <si>
    <t>Monmouthshire Housing Association</t>
  </si>
  <si>
    <t>Newport City Homes</t>
  </si>
  <si>
    <t>Newydd Housing Association</t>
  </si>
  <si>
    <t>North Wales Housing</t>
  </si>
  <si>
    <t>Pobl</t>
  </si>
  <si>
    <t>Rhondda Housing Association Ltd</t>
  </si>
  <si>
    <t>Seren Living (part of Pobl Group)</t>
  </si>
  <si>
    <t>Taff Housing Association</t>
  </si>
  <si>
    <t>Tai Calon Community Housing</t>
  </si>
  <si>
    <t>Tai Ceredigion Ltd</t>
  </si>
  <si>
    <t>Tai Tarian</t>
  </si>
  <si>
    <t>Trivallis</t>
  </si>
  <si>
    <t>Ty Gwalia (part of Pobl Group)</t>
  </si>
  <si>
    <t>United Welsh Housing Association</t>
  </si>
  <si>
    <t>Valleys To Coast Housing</t>
  </si>
  <si>
    <t>Wales &amp; West Housing Association</t>
  </si>
  <si>
    <t>All Housing Associations</t>
  </si>
  <si>
    <t xml:space="preserve">Health Board </t>
  </si>
  <si>
    <t>% change to 20/21</t>
  </si>
  <si>
    <t>% change to 19/20</t>
  </si>
  <si>
    <t>Current Health Boards</t>
  </si>
  <si>
    <t>Powys Teaching Health Board - All Wales Continuing Health Care cases</t>
  </si>
  <si>
    <t>Former Health Boards</t>
  </si>
  <si>
    <t>Abertawe Bro Morgannwg University Health Board</t>
  </si>
  <si>
    <t>Cwm Taf University Health Board</t>
  </si>
  <si>
    <t>No. of Interventions</t>
  </si>
  <si>
    <t>No. of Closures</t>
  </si>
  <si>
    <t>% point change to 20/21</t>
  </si>
  <si>
    <t>% point change to 19/20</t>
  </si>
  <si>
    <t xml:space="preserve">All Health Boards </t>
  </si>
  <si>
    <t>Intervention rate</t>
  </si>
  <si>
    <t>County and County Borough Councils</t>
  </si>
  <si>
    <t>Cardiff Council- Rent Smart Wales</t>
  </si>
  <si>
    <t>Body</t>
  </si>
  <si>
    <t>Town and Community Councils</t>
  </si>
  <si>
    <t>National Parks</t>
  </si>
  <si>
    <t>Fire Authorities</t>
  </si>
  <si>
    <t>Police and Crime Commissioners and Panels</t>
  </si>
  <si>
    <t>Total</t>
  </si>
  <si>
    <t>Accountability and openness</t>
  </si>
  <si>
    <t>Disclosure and registration of interests</t>
  </si>
  <si>
    <t>Duty to uphold the law</t>
  </si>
  <si>
    <t>Integrity</t>
  </si>
  <si>
    <t>Objectivity and propriety</t>
  </si>
  <si>
    <t>Promotion of equality and respect</t>
  </si>
  <si>
    <t>Selflessness and stewardship</t>
  </si>
  <si>
    <t>09/08/2022 (v. 1.0)</t>
  </si>
  <si>
    <t>Subjects (new complaints)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</si>
</sst>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.5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.5"/>
      <color rgb="FFFFFFFF"/>
      <name val="Arial"/>
      <family val="2"/>
    </font>
    <font>
      <b/>
      <sz val="12.5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78ED5"/>
        <bgColor indexed="64"/>
      </patternFill>
    </fill>
    <fill>
      <patternFill patternType="solid">
        <fgColor rgb="FF187A50"/>
        <bgColor indexed="64"/>
      </patternFill>
    </fill>
    <fill>
      <patternFill patternType="solid">
        <fgColor rgb="FFA7AEC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2"/>
    </xf>
    <xf numFmtId="9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9" fontId="8" fillId="0" borderId="1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 indent="2"/>
    </xf>
    <xf numFmtId="9" fontId="8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12" fillId="2" borderId="10" xfId="0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right" vertical="center" wrapText="1"/>
    </xf>
    <xf numFmtId="0" fontId="13" fillId="4" borderId="11" xfId="0" applyFont="1" applyFill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 indent="2"/>
    </xf>
    <xf numFmtId="0" fontId="8" fillId="0" borderId="12" xfId="0" applyFont="1" applyBorder="1" applyAlignment="1">
      <alignment horizontal="right" vertical="center" wrapText="1"/>
    </xf>
    <xf numFmtId="9" fontId="7" fillId="0" borderId="12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9" fontId="11" fillId="0" borderId="10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9" fontId="7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right" vertical="center" wrapText="1"/>
    </xf>
    <xf numFmtId="9" fontId="1" fillId="0" borderId="12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9" fontId="1" fillId="0" borderId="8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9" fontId="5" fillId="0" borderId="12" xfId="0" applyNumberFormat="1" applyFont="1" applyBorder="1" applyAlignment="1">
      <alignment horizontal="right" vertical="center" wrapText="1"/>
    </xf>
    <xf numFmtId="9" fontId="5" fillId="0" borderId="8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9" fontId="4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9" fontId="2" fillId="0" borderId="10" xfId="0" applyNumberFormat="1" applyFont="1" applyBorder="1" applyAlignment="1">
      <alignment horizontal="right" vertical="center" wrapText="1"/>
    </xf>
    <xf numFmtId="0" fontId="8" fillId="0" borderId="16" xfId="0" applyFont="1" applyBorder="1" applyAlignment="1">
      <alignment vertical="center" wrapText="1"/>
    </xf>
    <xf numFmtId="0" fontId="0" fillId="0" borderId="8" xfId="0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14" fillId="0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4" fillId="0" borderId="7" xfId="0" applyFont="1" applyFill="1" applyBorder="1" applyAlignment="1">
      <alignment horizontal="right" vertical="center" wrapText="1"/>
    </xf>
    <xf numFmtId="0" fontId="8" fillId="0" borderId="22" xfId="0" applyFont="1" applyBorder="1" applyAlignment="1">
      <alignment horizontal="left" vertical="center" wrapText="1" indent="2"/>
    </xf>
    <xf numFmtId="9" fontId="8" fillId="0" borderId="12" xfId="0" applyNumberFormat="1" applyFont="1" applyBorder="1" applyAlignment="1">
      <alignment horizontal="right" vertical="center" wrapText="1"/>
    </xf>
    <xf numFmtId="9" fontId="8" fillId="0" borderId="23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9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/>
    </xf>
    <xf numFmtId="9" fontId="4" fillId="0" borderId="11" xfId="0" applyNumberFormat="1" applyFont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0" fontId="3" fillId="3" borderId="10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"/>
  <sheetViews>
    <sheetView workbookViewId="0">
      <selection activeCell="G11" sqref="G11"/>
    </sheetView>
  </sheetViews>
  <sheetFormatPr defaultRowHeight="15" x14ac:dyDescent="0.25"/>
  <cols>
    <col min="2" max="2" width="44" customWidth="1"/>
    <col min="3" max="7" width="16.7109375" customWidth="1"/>
  </cols>
  <sheetData>
    <row r="1" spans="2:7" ht="15.75" thickBot="1" x14ac:dyDescent="0.3"/>
    <row r="2" spans="2:7" ht="22.5" customHeight="1" thickBot="1" x14ac:dyDescent="0.3">
      <c r="B2" s="31" t="s">
        <v>0</v>
      </c>
      <c r="C2" s="32" t="s">
        <v>1</v>
      </c>
      <c r="D2" s="33" t="s">
        <v>2</v>
      </c>
      <c r="E2" s="33" t="s">
        <v>3</v>
      </c>
      <c r="F2" s="34" t="s">
        <v>4</v>
      </c>
      <c r="G2" s="35" t="s">
        <v>5</v>
      </c>
    </row>
    <row r="3" spans="2:7" ht="28.5" customHeight="1" x14ac:dyDescent="0.25">
      <c r="B3" s="45" t="s">
        <v>6</v>
      </c>
      <c r="C3" s="46">
        <v>1115</v>
      </c>
      <c r="D3" s="52">
        <f>(C3-F3)/F3</f>
        <v>0.39027431421446385</v>
      </c>
      <c r="E3" s="52">
        <f>(C3-G3)/G3</f>
        <v>9.3137254901960786E-2</v>
      </c>
      <c r="F3" s="46">
        <v>802</v>
      </c>
      <c r="G3" s="53">
        <v>1020</v>
      </c>
    </row>
    <row r="4" spans="2:7" ht="27" customHeight="1" x14ac:dyDescent="0.25">
      <c r="B4" s="37" t="s">
        <v>7</v>
      </c>
      <c r="C4" s="38">
        <v>1162</v>
      </c>
      <c r="D4" s="49">
        <f t="shared" ref="D4:D8" si="0">(C4-F4)/F4</f>
        <v>0.46532156368221944</v>
      </c>
      <c r="E4" s="49">
        <f t="shared" ref="E4:E8" si="1">(C4-G4)/G4</f>
        <v>0.30561797752808989</v>
      </c>
      <c r="F4" s="38">
        <v>793</v>
      </c>
      <c r="G4" s="38">
        <v>890</v>
      </c>
    </row>
    <row r="5" spans="2:7" ht="22.5" customHeight="1" x14ac:dyDescent="0.25">
      <c r="B5" s="37" t="s">
        <v>8</v>
      </c>
      <c r="C5" s="38">
        <v>302</v>
      </c>
      <c r="D5" s="49">
        <f t="shared" si="0"/>
        <v>0.77647058823529413</v>
      </c>
      <c r="E5" s="49">
        <f t="shared" si="1"/>
        <v>0.49504950495049505</v>
      </c>
      <c r="F5" s="38">
        <v>170</v>
      </c>
      <c r="G5" s="38">
        <v>202</v>
      </c>
    </row>
    <row r="6" spans="2:7" ht="22.5" customHeight="1" x14ac:dyDescent="0.25">
      <c r="B6" s="37" t="s">
        <v>9</v>
      </c>
      <c r="C6" s="38">
        <v>74</v>
      </c>
      <c r="D6" s="49">
        <f t="shared" si="0"/>
        <v>0.32142857142857145</v>
      </c>
      <c r="E6" s="49">
        <f t="shared" si="1"/>
        <v>8.8235294117647065E-2</v>
      </c>
      <c r="F6" s="38">
        <v>56</v>
      </c>
      <c r="G6" s="38">
        <v>68</v>
      </c>
    </row>
    <row r="7" spans="2:7" ht="22.5" customHeight="1" x14ac:dyDescent="0.25">
      <c r="B7" s="37" t="s">
        <v>10</v>
      </c>
      <c r="C7" s="38">
        <v>31</v>
      </c>
      <c r="D7" s="49">
        <f t="shared" si="0"/>
        <v>0.72222222222222221</v>
      </c>
      <c r="E7" s="49">
        <f t="shared" si="1"/>
        <v>0.14814814814814814</v>
      </c>
      <c r="F7" s="38">
        <v>18</v>
      </c>
      <c r="G7" s="38">
        <v>27</v>
      </c>
    </row>
    <row r="8" spans="2:7" ht="22.5" customHeight="1" thickBot="1" x14ac:dyDescent="0.3">
      <c r="B8" s="41" t="s">
        <v>11</v>
      </c>
      <c r="C8" s="42">
        <v>42</v>
      </c>
      <c r="D8" s="51">
        <f t="shared" si="0"/>
        <v>0.2</v>
      </c>
      <c r="E8" s="51">
        <f t="shared" si="1"/>
        <v>0.2</v>
      </c>
      <c r="F8" s="42">
        <v>35</v>
      </c>
      <c r="G8" s="42">
        <v>35</v>
      </c>
    </row>
    <row r="9" spans="2:7" ht="22.5" customHeight="1" thickBot="1" x14ac:dyDescent="0.3">
      <c r="B9" s="31" t="s">
        <v>12</v>
      </c>
      <c r="C9" s="33">
        <v>2726</v>
      </c>
      <c r="D9" s="54">
        <f>(C9-F9)/F9</f>
        <v>0.45464247598719315</v>
      </c>
      <c r="E9" s="54">
        <f>(C9-G9)/G9</f>
        <v>0.21587867975022301</v>
      </c>
      <c r="F9" s="55">
        <v>1874</v>
      </c>
      <c r="G9" s="56">
        <v>2242</v>
      </c>
    </row>
    <row r="11" spans="2:7" x14ac:dyDescent="0.25">
      <c r="G11" s="94" t="s">
        <v>117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82E6-0C5F-45E1-8AD2-15EC7029043C}">
  <dimension ref="B1:E9"/>
  <sheetViews>
    <sheetView tabSelected="1" workbookViewId="0">
      <selection activeCell="B13" sqref="B13"/>
    </sheetView>
  </sheetViews>
  <sheetFormatPr defaultRowHeight="15" x14ac:dyDescent="0.25"/>
  <cols>
    <col min="2" max="2" width="42.42578125" customWidth="1"/>
    <col min="3" max="5" width="18.85546875" customWidth="1"/>
  </cols>
  <sheetData>
    <row r="1" spans="2:5" ht="15.75" thickBot="1" x14ac:dyDescent="0.3"/>
    <row r="2" spans="2:5" ht="25.5" customHeight="1" thickBot="1" x14ac:dyDescent="0.3">
      <c r="B2" s="31" t="s">
        <v>118</v>
      </c>
      <c r="C2" s="83" t="s">
        <v>1</v>
      </c>
      <c r="D2" s="78" t="s">
        <v>4</v>
      </c>
      <c r="E2" s="79" t="s">
        <v>5</v>
      </c>
    </row>
    <row r="3" spans="2:5" ht="24" customHeight="1" x14ac:dyDescent="0.25">
      <c r="B3" s="45" t="s">
        <v>110</v>
      </c>
      <c r="C3" s="47">
        <v>0.05</v>
      </c>
      <c r="D3" s="47">
        <v>0.04</v>
      </c>
      <c r="E3" s="47">
        <v>0.11</v>
      </c>
    </row>
    <row r="4" spans="2:5" ht="24" customHeight="1" x14ac:dyDescent="0.25">
      <c r="B4" s="37" t="s">
        <v>111</v>
      </c>
      <c r="C4" s="39">
        <v>0.11</v>
      </c>
      <c r="D4" s="39">
        <v>0.14000000000000001</v>
      </c>
      <c r="E4" s="39">
        <v>0.17</v>
      </c>
    </row>
    <row r="5" spans="2:5" ht="24" customHeight="1" x14ac:dyDescent="0.25">
      <c r="B5" s="37" t="s">
        <v>112</v>
      </c>
      <c r="C5" s="39">
        <v>0.09</v>
      </c>
      <c r="D5" s="39">
        <v>0.08</v>
      </c>
      <c r="E5" s="39">
        <v>7.0000000000000007E-2</v>
      </c>
    </row>
    <row r="6" spans="2:5" ht="24" customHeight="1" x14ac:dyDescent="0.25">
      <c r="B6" s="37" t="s">
        <v>113</v>
      </c>
      <c r="C6" s="39">
        <v>0.08</v>
      </c>
      <c r="D6" s="39">
        <v>0.12</v>
      </c>
      <c r="E6" s="39">
        <v>0.1</v>
      </c>
    </row>
    <row r="7" spans="2:5" ht="24" customHeight="1" x14ac:dyDescent="0.25">
      <c r="B7" s="37" t="s">
        <v>114</v>
      </c>
      <c r="C7" s="39">
        <v>0.11</v>
      </c>
      <c r="D7" s="39">
        <v>0.05</v>
      </c>
      <c r="E7" s="39">
        <v>0.02</v>
      </c>
    </row>
    <row r="8" spans="2:5" ht="24" customHeight="1" x14ac:dyDescent="0.25">
      <c r="B8" s="37" t="s">
        <v>115</v>
      </c>
      <c r="C8" s="39">
        <v>0.51</v>
      </c>
      <c r="D8" s="39">
        <v>0.55000000000000004</v>
      </c>
      <c r="E8" s="39">
        <v>0.49</v>
      </c>
    </row>
    <row r="9" spans="2:5" ht="24" customHeight="1" x14ac:dyDescent="0.25">
      <c r="B9" s="37" t="s">
        <v>116</v>
      </c>
      <c r="C9" s="39">
        <v>0.05</v>
      </c>
      <c r="D9" s="39">
        <v>0.02</v>
      </c>
      <c r="E9" s="39">
        <v>0.03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E775-268E-4C01-90D5-2A97F8DB0C89}">
  <dimension ref="B1:G12"/>
  <sheetViews>
    <sheetView workbookViewId="0">
      <selection activeCell="G12" sqref="G12"/>
    </sheetView>
  </sheetViews>
  <sheetFormatPr defaultRowHeight="15" x14ac:dyDescent="0.25"/>
  <cols>
    <col min="2" max="2" width="36.5703125" customWidth="1"/>
    <col min="3" max="7" width="19.5703125" customWidth="1"/>
  </cols>
  <sheetData>
    <row r="1" spans="2:7" ht="15.75" thickBot="1" x14ac:dyDescent="0.3"/>
    <row r="2" spans="2:7" ht="33" customHeight="1" thickBot="1" x14ac:dyDescent="0.3">
      <c r="B2" s="31" t="s">
        <v>13</v>
      </c>
      <c r="C2" s="32" t="s">
        <v>1</v>
      </c>
      <c r="D2" s="33" t="s">
        <v>2</v>
      </c>
      <c r="E2" s="33" t="s">
        <v>3</v>
      </c>
      <c r="F2" s="34" t="s">
        <v>4</v>
      </c>
      <c r="G2" s="35" t="s">
        <v>5</v>
      </c>
    </row>
    <row r="3" spans="2:7" ht="33" customHeight="1" x14ac:dyDescent="0.25">
      <c r="B3" s="45" t="s">
        <v>14</v>
      </c>
      <c r="C3" s="46">
        <v>142</v>
      </c>
      <c r="D3" s="52">
        <f>(C3-F3)/F3</f>
        <v>0.47916666666666669</v>
      </c>
      <c r="E3" s="52">
        <f>(C3-G3)/G3</f>
        <v>1.4285714285714285E-2</v>
      </c>
      <c r="F3" s="46">
        <v>96</v>
      </c>
      <c r="G3" s="46">
        <v>140</v>
      </c>
    </row>
    <row r="4" spans="2:7" ht="33" customHeight="1" x14ac:dyDescent="0.25">
      <c r="B4" s="37" t="s">
        <v>15</v>
      </c>
      <c r="C4" s="38">
        <v>213</v>
      </c>
      <c r="D4" s="49">
        <f t="shared" ref="D4:D10" si="0">(C4-F4)/F4</f>
        <v>0.15760869565217392</v>
      </c>
      <c r="E4" s="49">
        <f t="shared" ref="E4:E10" si="1">(C4-G4)/G4</f>
        <v>-6.1674008810572688E-2</v>
      </c>
      <c r="F4" s="38">
        <v>184</v>
      </c>
      <c r="G4" s="38">
        <v>227</v>
      </c>
    </row>
    <row r="5" spans="2:7" ht="33" customHeight="1" x14ac:dyDescent="0.25">
      <c r="B5" s="37" t="s">
        <v>16</v>
      </c>
      <c r="C5" s="38">
        <v>89</v>
      </c>
      <c r="D5" s="49">
        <f t="shared" si="0"/>
        <v>0.43548387096774194</v>
      </c>
      <c r="E5" s="49">
        <f t="shared" si="1"/>
        <v>-0.11</v>
      </c>
      <c r="F5" s="38">
        <v>62</v>
      </c>
      <c r="G5" s="38">
        <v>100</v>
      </c>
    </row>
    <row r="6" spans="2:7" ht="33" customHeight="1" x14ac:dyDescent="0.25">
      <c r="B6" s="50" t="s">
        <v>17</v>
      </c>
      <c r="C6" s="38">
        <v>113</v>
      </c>
      <c r="D6" s="49">
        <f t="shared" si="0"/>
        <v>0.31395348837209303</v>
      </c>
      <c r="E6" s="49">
        <f t="shared" si="1"/>
        <v>0.41249999999999998</v>
      </c>
      <c r="F6" s="38">
        <v>86</v>
      </c>
      <c r="G6" s="38">
        <v>80</v>
      </c>
    </row>
    <row r="7" spans="2:7" ht="33" customHeight="1" x14ac:dyDescent="0.25">
      <c r="B7" s="37" t="s">
        <v>18</v>
      </c>
      <c r="C7" s="38">
        <v>88</v>
      </c>
      <c r="D7" s="49">
        <f t="shared" si="0"/>
        <v>0.375</v>
      </c>
      <c r="E7" s="49">
        <f t="shared" si="1"/>
        <v>-4.3478260869565216E-2</v>
      </c>
      <c r="F7" s="38">
        <v>64</v>
      </c>
      <c r="G7" s="38">
        <v>92</v>
      </c>
    </row>
    <row r="8" spans="2:7" ht="33" customHeight="1" x14ac:dyDescent="0.25">
      <c r="B8" s="37" t="s">
        <v>19</v>
      </c>
      <c r="C8" s="38">
        <v>10</v>
      </c>
      <c r="D8" s="49">
        <f t="shared" si="0"/>
        <v>-0.375</v>
      </c>
      <c r="E8" s="49">
        <f t="shared" si="1"/>
        <v>-0.56521739130434778</v>
      </c>
      <c r="F8" s="38">
        <v>16</v>
      </c>
      <c r="G8" s="38">
        <v>23</v>
      </c>
    </row>
    <row r="9" spans="2:7" ht="33" customHeight="1" thickBot="1" x14ac:dyDescent="0.3">
      <c r="B9" s="41" t="s">
        <v>20</v>
      </c>
      <c r="C9" s="42">
        <v>110</v>
      </c>
      <c r="D9" s="51">
        <f t="shared" si="0"/>
        <v>0.39240506329113922</v>
      </c>
      <c r="E9" s="51">
        <f t="shared" si="1"/>
        <v>0.2087912087912088</v>
      </c>
      <c r="F9" s="42">
        <v>79</v>
      </c>
      <c r="G9" s="42">
        <v>91</v>
      </c>
    </row>
    <row r="10" spans="2:7" ht="33" customHeight="1" thickBot="1" x14ac:dyDescent="0.3">
      <c r="B10" s="31" t="s">
        <v>21</v>
      </c>
      <c r="C10" s="57">
        <v>765</v>
      </c>
      <c r="D10" s="54">
        <f t="shared" si="0"/>
        <v>0.30323679727427599</v>
      </c>
      <c r="E10" s="54">
        <f t="shared" si="1"/>
        <v>1.5936254980079681E-2</v>
      </c>
      <c r="F10" s="57">
        <v>587</v>
      </c>
      <c r="G10" s="58">
        <v>753</v>
      </c>
    </row>
    <row r="12" spans="2:7" x14ac:dyDescent="0.25">
      <c r="G12" s="94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B7E6-EC3A-4FA4-A962-2ABB9E303FE7}">
  <dimension ref="B1:G27"/>
  <sheetViews>
    <sheetView topLeftCell="A22" workbookViewId="0">
      <selection activeCell="G27" sqref="G27"/>
    </sheetView>
  </sheetViews>
  <sheetFormatPr defaultRowHeight="15" x14ac:dyDescent="0.25"/>
  <cols>
    <col min="2" max="2" width="37.28515625" customWidth="1"/>
    <col min="3" max="7" width="14" customWidth="1"/>
  </cols>
  <sheetData>
    <row r="1" spans="2:7" ht="15.75" thickBot="1" x14ac:dyDescent="0.3"/>
    <row r="2" spans="2:7" ht="38.25" customHeight="1" thickBot="1" x14ac:dyDescent="0.3">
      <c r="B2" s="31" t="s">
        <v>22</v>
      </c>
      <c r="C2" s="32" t="s">
        <v>1</v>
      </c>
      <c r="D2" s="33" t="s">
        <v>2</v>
      </c>
      <c r="E2" s="33" t="s">
        <v>3</v>
      </c>
      <c r="F2" s="34" t="s">
        <v>4</v>
      </c>
      <c r="G2" s="35" t="s">
        <v>5</v>
      </c>
    </row>
    <row r="3" spans="2:7" ht="38.25" customHeight="1" x14ac:dyDescent="0.25">
      <c r="B3" s="45" t="s">
        <v>23</v>
      </c>
      <c r="C3" s="46">
        <v>14</v>
      </c>
      <c r="D3" s="47">
        <f>(C3-F3)/F3</f>
        <v>-6.6666666666666666E-2</v>
      </c>
      <c r="E3" s="47">
        <f>(C3-G3)/G3</f>
        <v>-0.17647058823529413</v>
      </c>
      <c r="F3" s="48">
        <v>15</v>
      </c>
      <c r="G3" s="48">
        <v>17</v>
      </c>
    </row>
    <row r="4" spans="2:7" ht="38.25" customHeight="1" x14ac:dyDescent="0.25">
      <c r="B4" s="37" t="s">
        <v>24</v>
      </c>
      <c r="C4" s="38">
        <v>55</v>
      </c>
      <c r="D4" s="39">
        <f t="shared" ref="D4:D25" si="0">(C4-F4)/F4</f>
        <v>0.77419354838709675</v>
      </c>
      <c r="E4" s="39">
        <f t="shared" ref="E4:E25" si="1">(C4-G4)/G4</f>
        <v>0.61764705882352944</v>
      </c>
      <c r="F4" s="40">
        <v>31</v>
      </c>
      <c r="G4" s="40">
        <v>34</v>
      </c>
    </row>
    <row r="5" spans="2:7" ht="38.25" customHeight="1" x14ac:dyDescent="0.25">
      <c r="B5" s="37" t="s">
        <v>25</v>
      </c>
      <c r="C5" s="38">
        <v>60</v>
      </c>
      <c r="D5" s="39">
        <f t="shared" si="0"/>
        <v>0.30434782608695654</v>
      </c>
      <c r="E5" s="39">
        <f t="shared" si="1"/>
        <v>0.22448979591836735</v>
      </c>
      <c r="F5" s="40">
        <v>46</v>
      </c>
      <c r="G5" s="40">
        <v>49</v>
      </c>
    </row>
    <row r="6" spans="2:7" ht="38.25" customHeight="1" x14ac:dyDescent="0.25">
      <c r="B6" s="37" t="s">
        <v>26</v>
      </c>
      <c r="C6" s="38">
        <v>182</v>
      </c>
      <c r="D6" s="39">
        <f t="shared" si="0"/>
        <v>0.89583333333333337</v>
      </c>
      <c r="E6" s="39">
        <f t="shared" si="1"/>
        <v>0.49180327868852458</v>
      </c>
      <c r="F6" s="40">
        <v>96</v>
      </c>
      <c r="G6" s="40">
        <v>122</v>
      </c>
    </row>
    <row r="7" spans="2:7" ht="38.25" customHeight="1" x14ac:dyDescent="0.25">
      <c r="B7" s="37" t="s">
        <v>27</v>
      </c>
      <c r="C7" s="38">
        <v>54</v>
      </c>
      <c r="D7" s="39">
        <f t="shared" si="0"/>
        <v>1</v>
      </c>
      <c r="E7" s="39">
        <f t="shared" si="1"/>
        <v>0.2857142857142857</v>
      </c>
      <c r="F7" s="38">
        <v>27</v>
      </c>
      <c r="G7" s="40">
        <v>42</v>
      </c>
    </row>
    <row r="8" spans="2:7" ht="38.25" customHeight="1" x14ac:dyDescent="0.25">
      <c r="B8" s="37" t="s">
        <v>28</v>
      </c>
      <c r="C8" s="38">
        <v>52</v>
      </c>
      <c r="D8" s="39">
        <f t="shared" si="0"/>
        <v>0.625</v>
      </c>
      <c r="E8" s="39">
        <f t="shared" si="1"/>
        <v>0.67741935483870963</v>
      </c>
      <c r="F8" s="38">
        <v>32</v>
      </c>
      <c r="G8" s="40">
        <v>31</v>
      </c>
    </row>
    <row r="9" spans="2:7" ht="38.25" customHeight="1" x14ac:dyDescent="0.25">
      <c r="B9" s="37" t="s">
        <v>29</v>
      </c>
      <c r="C9" s="38">
        <v>27</v>
      </c>
      <c r="D9" s="39">
        <f t="shared" si="0"/>
        <v>-0.15625</v>
      </c>
      <c r="E9" s="39">
        <f t="shared" si="1"/>
        <v>-6.8965517241379309E-2</v>
      </c>
      <c r="F9" s="38">
        <v>32</v>
      </c>
      <c r="G9" s="40">
        <v>29</v>
      </c>
    </row>
    <row r="10" spans="2:7" ht="38.25" customHeight="1" x14ac:dyDescent="0.25">
      <c r="B10" s="37" t="s">
        <v>30</v>
      </c>
      <c r="C10" s="38">
        <v>34</v>
      </c>
      <c r="D10" s="39">
        <f t="shared" si="0"/>
        <v>6.25E-2</v>
      </c>
      <c r="E10" s="39">
        <f t="shared" si="1"/>
        <v>6.25E-2</v>
      </c>
      <c r="F10" s="38">
        <v>32</v>
      </c>
      <c r="G10" s="40">
        <v>32</v>
      </c>
    </row>
    <row r="11" spans="2:7" ht="38.25" customHeight="1" x14ac:dyDescent="0.25">
      <c r="B11" s="37" t="s">
        <v>31</v>
      </c>
      <c r="C11" s="38">
        <v>99</v>
      </c>
      <c r="D11" s="39">
        <f t="shared" si="0"/>
        <v>0.67796610169491522</v>
      </c>
      <c r="E11" s="39">
        <f t="shared" si="1"/>
        <v>0.62295081967213117</v>
      </c>
      <c r="F11" s="38">
        <v>59</v>
      </c>
      <c r="G11" s="40">
        <v>61</v>
      </c>
    </row>
    <row r="12" spans="2:7" ht="38.25" customHeight="1" x14ac:dyDescent="0.25">
      <c r="B12" s="37" t="s">
        <v>32</v>
      </c>
      <c r="C12" s="38">
        <v>39</v>
      </c>
      <c r="D12" s="39">
        <f t="shared" si="0"/>
        <v>0.3</v>
      </c>
      <c r="E12" s="39">
        <f t="shared" si="1"/>
        <v>5.4054054054054057E-2</v>
      </c>
      <c r="F12" s="38">
        <v>30</v>
      </c>
      <c r="G12" s="40">
        <v>37</v>
      </c>
    </row>
    <row r="13" spans="2:7" ht="38.25" customHeight="1" x14ac:dyDescent="0.25">
      <c r="B13" s="37" t="s">
        <v>33</v>
      </c>
      <c r="C13" s="38">
        <v>29</v>
      </c>
      <c r="D13" s="39">
        <f t="shared" si="0"/>
        <v>0.61111111111111116</v>
      </c>
      <c r="E13" s="39">
        <f t="shared" si="1"/>
        <v>0.11538461538461539</v>
      </c>
      <c r="F13" s="38">
        <v>18</v>
      </c>
      <c r="G13" s="40">
        <v>26</v>
      </c>
    </row>
    <row r="14" spans="2:7" ht="38.25" customHeight="1" x14ac:dyDescent="0.25">
      <c r="B14" s="37" t="s">
        <v>34</v>
      </c>
      <c r="C14" s="38">
        <v>27</v>
      </c>
      <c r="D14" s="39">
        <f t="shared" si="0"/>
        <v>0.8</v>
      </c>
      <c r="E14" s="39">
        <f t="shared" si="1"/>
        <v>1.0769230769230769</v>
      </c>
      <c r="F14" s="38">
        <v>15</v>
      </c>
      <c r="G14" s="40">
        <v>13</v>
      </c>
    </row>
    <row r="15" spans="2:7" ht="38.25" customHeight="1" x14ac:dyDescent="0.25">
      <c r="B15" s="37" t="s">
        <v>35</v>
      </c>
      <c r="C15" s="38">
        <v>20</v>
      </c>
      <c r="D15" s="39">
        <f t="shared" si="0"/>
        <v>0</v>
      </c>
      <c r="E15" s="39">
        <f t="shared" si="1"/>
        <v>0.25</v>
      </c>
      <c r="F15" s="38">
        <v>20</v>
      </c>
      <c r="G15" s="40">
        <v>16</v>
      </c>
    </row>
    <row r="16" spans="2:7" ht="38.25" customHeight="1" x14ac:dyDescent="0.25">
      <c r="B16" s="37" t="s">
        <v>36</v>
      </c>
      <c r="C16" s="38">
        <v>45</v>
      </c>
      <c r="D16" s="39">
        <f t="shared" si="0"/>
        <v>1.368421052631579</v>
      </c>
      <c r="E16" s="39">
        <f t="shared" si="1"/>
        <v>1.0454545454545454</v>
      </c>
      <c r="F16" s="38">
        <v>19</v>
      </c>
      <c r="G16" s="40">
        <v>22</v>
      </c>
    </row>
    <row r="17" spans="2:7" ht="38.25" customHeight="1" x14ac:dyDescent="0.25">
      <c r="B17" s="37" t="s">
        <v>37</v>
      </c>
      <c r="C17" s="38">
        <v>40</v>
      </c>
      <c r="D17" s="39">
        <f t="shared" si="0"/>
        <v>0.29032258064516131</v>
      </c>
      <c r="E17" s="39">
        <f t="shared" si="1"/>
        <v>2.564102564102564E-2</v>
      </c>
      <c r="F17" s="38">
        <v>31</v>
      </c>
      <c r="G17" s="40">
        <v>39</v>
      </c>
    </row>
    <row r="18" spans="2:7" ht="38.25" customHeight="1" x14ac:dyDescent="0.25">
      <c r="B18" s="37" t="s">
        <v>38</v>
      </c>
      <c r="C18" s="38">
        <v>39</v>
      </c>
      <c r="D18" s="39">
        <f t="shared" si="0"/>
        <v>0.39285714285714285</v>
      </c>
      <c r="E18" s="39">
        <f t="shared" si="1"/>
        <v>0.56000000000000005</v>
      </c>
      <c r="F18" s="38">
        <v>28</v>
      </c>
      <c r="G18" s="40">
        <v>25</v>
      </c>
    </row>
    <row r="19" spans="2:7" ht="38.25" customHeight="1" x14ac:dyDescent="0.25">
      <c r="B19" s="37" t="s">
        <v>39</v>
      </c>
      <c r="C19" s="38">
        <v>55</v>
      </c>
      <c r="D19" s="39">
        <f t="shared" si="0"/>
        <v>0.44736842105263158</v>
      </c>
      <c r="E19" s="39">
        <f t="shared" si="1"/>
        <v>-0.2361111111111111</v>
      </c>
      <c r="F19" s="38">
        <v>38</v>
      </c>
      <c r="G19" s="40">
        <v>72</v>
      </c>
    </row>
    <row r="20" spans="2:7" ht="38.25" customHeight="1" x14ac:dyDescent="0.25">
      <c r="B20" s="37" t="s">
        <v>40</v>
      </c>
      <c r="C20" s="38">
        <v>51</v>
      </c>
      <c r="D20" s="39">
        <f t="shared" si="0"/>
        <v>0.27500000000000002</v>
      </c>
      <c r="E20" s="39">
        <f t="shared" si="1"/>
        <v>0.30769230769230771</v>
      </c>
      <c r="F20" s="38">
        <v>40</v>
      </c>
      <c r="G20" s="40">
        <v>39</v>
      </c>
    </row>
    <row r="21" spans="2:7" ht="38.25" customHeight="1" x14ac:dyDescent="0.25">
      <c r="B21" s="37" t="s">
        <v>41</v>
      </c>
      <c r="C21" s="38">
        <v>71</v>
      </c>
      <c r="D21" s="39">
        <f t="shared" si="0"/>
        <v>-2.7397260273972601E-2</v>
      </c>
      <c r="E21" s="39">
        <f t="shared" si="1"/>
        <v>-0.22826086956521738</v>
      </c>
      <c r="F21" s="38">
        <v>73</v>
      </c>
      <c r="G21" s="40">
        <v>92</v>
      </c>
    </row>
    <row r="22" spans="2:7" ht="38.25" customHeight="1" x14ac:dyDescent="0.25">
      <c r="B22" s="37" t="s">
        <v>42</v>
      </c>
      <c r="C22" s="38">
        <v>18</v>
      </c>
      <c r="D22" s="39">
        <f t="shared" si="0"/>
        <v>0.5</v>
      </c>
      <c r="E22" s="39">
        <f t="shared" si="1"/>
        <v>2.6</v>
      </c>
      <c r="F22" s="38">
        <v>12</v>
      </c>
      <c r="G22" s="40">
        <v>5</v>
      </c>
    </row>
    <row r="23" spans="2:7" ht="38.25" customHeight="1" x14ac:dyDescent="0.25">
      <c r="B23" s="37" t="s">
        <v>43</v>
      </c>
      <c r="C23" s="38">
        <v>61</v>
      </c>
      <c r="D23" s="39">
        <f t="shared" si="0"/>
        <v>0.5641025641025641</v>
      </c>
      <c r="E23" s="39">
        <f t="shared" si="1"/>
        <v>1.0333333333333334</v>
      </c>
      <c r="F23" s="38">
        <v>39</v>
      </c>
      <c r="G23" s="40">
        <v>30</v>
      </c>
    </row>
    <row r="24" spans="2:7" ht="38.25" customHeight="1" thickBot="1" x14ac:dyDescent="0.3">
      <c r="B24" s="41" t="s">
        <v>44</v>
      </c>
      <c r="C24" s="42">
        <v>71</v>
      </c>
      <c r="D24" s="43">
        <f t="shared" si="0"/>
        <v>0.65116279069767447</v>
      </c>
      <c r="E24" s="43">
        <f t="shared" si="1"/>
        <v>1.1515151515151516</v>
      </c>
      <c r="F24" s="42">
        <v>43</v>
      </c>
      <c r="G24" s="44">
        <v>33</v>
      </c>
    </row>
    <row r="25" spans="2:7" ht="38.25" customHeight="1" thickBot="1" x14ac:dyDescent="0.3">
      <c r="B25" s="31" t="s">
        <v>45</v>
      </c>
      <c r="C25" s="57">
        <v>1143</v>
      </c>
      <c r="D25" s="59">
        <f t="shared" si="0"/>
        <v>0.47293814432989689</v>
      </c>
      <c r="E25" s="59">
        <f t="shared" si="1"/>
        <v>0.31986143187066973</v>
      </c>
      <c r="F25" s="57">
        <v>776</v>
      </c>
      <c r="G25" s="58">
        <v>866</v>
      </c>
    </row>
    <row r="27" spans="2:7" x14ac:dyDescent="0.25">
      <c r="G27" s="94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AD482-3BDC-445C-BEEB-ADE7048C5792}">
  <dimension ref="B1:G44"/>
  <sheetViews>
    <sheetView topLeftCell="A33" workbookViewId="0">
      <selection activeCell="G44" sqref="G44"/>
    </sheetView>
  </sheetViews>
  <sheetFormatPr defaultRowHeight="15" x14ac:dyDescent="0.25"/>
  <cols>
    <col min="2" max="2" width="36" customWidth="1"/>
    <col min="3" max="7" width="13.140625" customWidth="1"/>
  </cols>
  <sheetData>
    <row r="1" spans="2:7" ht="15.75" thickBot="1" x14ac:dyDescent="0.3"/>
    <row r="2" spans="2:7" ht="30.75" customHeight="1" thickBot="1" x14ac:dyDescent="0.3">
      <c r="B2" s="31" t="s">
        <v>46</v>
      </c>
      <c r="C2" s="32" t="s">
        <v>1</v>
      </c>
      <c r="D2" s="33" t="s">
        <v>2</v>
      </c>
      <c r="E2" s="33" t="s">
        <v>3</v>
      </c>
      <c r="F2" s="34" t="s">
        <v>4</v>
      </c>
      <c r="G2" s="35" t="s">
        <v>5</v>
      </c>
    </row>
    <row r="3" spans="2:7" ht="30.75" customHeight="1" x14ac:dyDescent="0.25">
      <c r="B3" s="28" t="s">
        <v>47</v>
      </c>
      <c r="C3" s="29">
        <v>10</v>
      </c>
      <c r="D3" s="30">
        <f>(C3-F3)/F3</f>
        <v>2.3333333333333335</v>
      </c>
      <c r="E3" s="30">
        <f>(C3-G3)/G3</f>
        <v>1</v>
      </c>
      <c r="F3" s="29">
        <v>3</v>
      </c>
      <c r="G3" s="29">
        <v>5</v>
      </c>
    </row>
    <row r="4" spans="2:7" ht="30.75" customHeight="1" x14ac:dyDescent="0.25">
      <c r="B4" s="27" t="s">
        <v>48</v>
      </c>
      <c r="C4" s="4">
        <v>2</v>
      </c>
      <c r="D4" s="3" t="str">
        <f>D5</f>
        <v>n/a</v>
      </c>
      <c r="E4" s="3" t="s">
        <v>49</v>
      </c>
      <c r="F4" s="4">
        <v>0</v>
      </c>
      <c r="G4" s="4">
        <v>0</v>
      </c>
    </row>
    <row r="5" spans="2:7" ht="30.75" customHeight="1" x14ac:dyDescent="0.25">
      <c r="B5" s="27" t="s">
        <v>50</v>
      </c>
      <c r="C5" s="4">
        <v>4</v>
      </c>
      <c r="D5" s="4" t="s">
        <v>49</v>
      </c>
      <c r="E5" s="3">
        <f>(C5-G5)/G5</f>
        <v>1</v>
      </c>
      <c r="F5" s="4">
        <v>0</v>
      </c>
      <c r="G5" s="4">
        <v>2</v>
      </c>
    </row>
    <row r="6" spans="2:7" ht="30.75" customHeight="1" x14ac:dyDescent="0.25">
      <c r="B6" s="1" t="s">
        <v>51</v>
      </c>
      <c r="C6" s="4">
        <v>3</v>
      </c>
      <c r="D6" s="3">
        <f>(C6-F6)/F6</f>
        <v>2</v>
      </c>
      <c r="E6" s="4" t="s">
        <v>49</v>
      </c>
      <c r="F6" s="4">
        <v>1</v>
      </c>
      <c r="G6" s="4">
        <v>0</v>
      </c>
    </row>
    <row r="7" spans="2:7" ht="30.75" customHeight="1" x14ac:dyDescent="0.25">
      <c r="B7" s="1" t="s">
        <v>52</v>
      </c>
      <c r="C7" s="4">
        <v>1</v>
      </c>
      <c r="D7" s="5">
        <v>0</v>
      </c>
      <c r="E7" s="3">
        <f>(C7-G7)/G7</f>
        <v>0</v>
      </c>
      <c r="F7" s="4">
        <v>1</v>
      </c>
      <c r="G7" s="4">
        <v>1</v>
      </c>
    </row>
    <row r="8" spans="2:7" ht="30.75" customHeight="1" x14ac:dyDescent="0.25">
      <c r="B8" s="1" t="s">
        <v>53</v>
      </c>
      <c r="C8" s="4">
        <v>17</v>
      </c>
      <c r="D8" s="3">
        <f>(C8-F8)/F8</f>
        <v>1.125</v>
      </c>
      <c r="E8" s="3">
        <f t="shared" ref="E8:E15" si="0">(C8-G8)/G8</f>
        <v>1.125</v>
      </c>
      <c r="F8" s="4">
        <v>8</v>
      </c>
      <c r="G8" s="4">
        <v>8</v>
      </c>
    </row>
    <row r="9" spans="2:7" ht="30.75" customHeight="1" x14ac:dyDescent="0.25">
      <c r="B9" s="1" t="s">
        <v>54</v>
      </c>
      <c r="C9" s="4">
        <v>0</v>
      </c>
      <c r="D9" s="4" t="s">
        <v>49</v>
      </c>
      <c r="E9" s="3">
        <f t="shared" si="0"/>
        <v>-1</v>
      </c>
      <c r="F9" s="4">
        <v>0</v>
      </c>
      <c r="G9" s="4">
        <v>1</v>
      </c>
    </row>
    <row r="10" spans="2:7" ht="30.75" customHeight="1" x14ac:dyDescent="0.25">
      <c r="B10" s="1" t="s">
        <v>55</v>
      </c>
      <c r="C10" s="4">
        <v>15</v>
      </c>
      <c r="D10" s="3">
        <f t="shared" ref="D10:D18" si="1">(C10-F10)/F10</f>
        <v>1.1428571428571428</v>
      </c>
      <c r="E10" s="3">
        <f t="shared" si="0"/>
        <v>0.15384615384615385</v>
      </c>
      <c r="F10" s="4">
        <v>7</v>
      </c>
      <c r="G10" s="4">
        <v>13</v>
      </c>
    </row>
    <row r="11" spans="2:7" ht="30.75" customHeight="1" x14ac:dyDescent="0.25">
      <c r="B11" s="1" t="s">
        <v>56</v>
      </c>
      <c r="C11" s="4">
        <v>14</v>
      </c>
      <c r="D11" s="3">
        <f t="shared" si="1"/>
        <v>1</v>
      </c>
      <c r="E11" s="3">
        <f t="shared" si="0"/>
        <v>0.16666666666666666</v>
      </c>
      <c r="F11" s="4">
        <v>7</v>
      </c>
      <c r="G11" s="4">
        <v>12</v>
      </c>
    </row>
    <row r="12" spans="2:7" ht="30.75" customHeight="1" x14ac:dyDescent="0.25">
      <c r="B12" s="1" t="s">
        <v>57</v>
      </c>
      <c r="C12" s="4">
        <v>4</v>
      </c>
      <c r="D12" s="3">
        <f t="shared" si="1"/>
        <v>-0.2</v>
      </c>
      <c r="E12" s="3">
        <f t="shared" si="0"/>
        <v>-0.63636363636363635</v>
      </c>
      <c r="F12" s="4">
        <v>5</v>
      </c>
      <c r="G12" s="4">
        <v>11</v>
      </c>
    </row>
    <row r="13" spans="2:7" ht="30.75" customHeight="1" x14ac:dyDescent="0.25">
      <c r="B13" s="1" t="s">
        <v>58</v>
      </c>
      <c r="C13" s="4">
        <v>10</v>
      </c>
      <c r="D13" s="3">
        <f t="shared" si="1"/>
        <v>1.5</v>
      </c>
      <c r="E13" s="3">
        <f t="shared" si="0"/>
        <v>2.3333333333333335</v>
      </c>
      <c r="F13" s="4">
        <v>4</v>
      </c>
      <c r="G13" s="4">
        <v>3</v>
      </c>
    </row>
    <row r="14" spans="2:7" ht="30.75" customHeight="1" x14ac:dyDescent="0.25">
      <c r="B14" s="1" t="s">
        <v>59</v>
      </c>
      <c r="C14" s="4">
        <v>14</v>
      </c>
      <c r="D14" s="3">
        <f t="shared" si="1"/>
        <v>3.6666666666666665</v>
      </c>
      <c r="E14" s="3">
        <f t="shared" si="0"/>
        <v>7.6923076923076927E-2</v>
      </c>
      <c r="F14" s="4">
        <v>3</v>
      </c>
      <c r="G14" s="4">
        <v>13</v>
      </c>
    </row>
    <row r="15" spans="2:7" ht="30.75" customHeight="1" x14ac:dyDescent="0.25">
      <c r="B15" s="1" t="s">
        <v>60</v>
      </c>
      <c r="C15" s="4">
        <v>6</v>
      </c>
      <c r="D15" s="3">
        <f t="shared" si="1"/>
        <v>1</v>
      </c>
      <c r="E15" s="3">
        <f t="shared" si="0"/>
        <v>5</v>
      </c>
      <c r="F15" s="4">
        <v>3</v>
      </c>
      <c r="G15" s="4">
        <v>1</v>
      </c>
    </row>
    <row r="16" spans="2:7" ht="30.75" customHeight="1" x14ac:dyDescent="0.25">
      <c r="B16" s="1" t="s">
        <v>61</v>
      </c>
      <c r="C16" s="4">
        <v>0</v>
      </c>
      <c r="D16" s="3">
        <f t="shared" si="1"/>
        <v>-1</v>
      </c>
      <c r="E16" s="4" t="s">
        <v>49</v>
      </c>
      <c r="F16" s="4">
        <v>1</v>
      </c>
      <c r="G16" s="4">
        <v>0</v>
      </c>
    </row>
    <row r="17" spans="2:7" ht="30.75" customHeight="1" x14ac:dyDescent="0.25">
      <c r="B17" s="1" t="s">
        <v>62</v>
      </c>
      <c r="C17" s="4">
        <v>5</v>
      </c>
      <c r="D17" s="3">
        <f t="shared" si="1"/>
        <v>0.66666666666666663</v>
      </c>
      <c r="E17" s="3">
        <f t="shared" ref="E17:E18" si="2">(C17-G17)/G17</f>
        <v>4</v>
      </c>
      <c r="F17" s="4">
        <v>3</v>
      </c>
      <c r="G17" s="4">
        <v>1</v>
      </c>
    </row>
    <row r="18" spans="2:7" ht="30.75" customHeight="1" x14ac:dyDescent="0.25">
      <c r="B18" s="1" t="s">
        <v>63</v>
      </c>
      <c r="C18" s="4">
        <v>4</v>
      </c>
      <c r="D18" s="3">
        <f t="shared" si="1"/>
        <v>3</v>
      </c>
      <c r="E18" s="3">
        <f t="shared" si="2"/>
        <v>-0.2</v>
      </c>
      <c r="F18" s="4">
        <v>1</v>
      </c>
      <c r="G18" s="4">
        <v>5</v>
      </c>
    </row>
    <row r="19" spans="2:7" ht="30.75" customHeight="1" x14ac:dyDescent="0.25">
      <c r="B19" s="1" t="s">
        <v>64</v>
      </c>
      <c r="C19" s="4">
        <v>1</v>
      </c>
      <c r="D19" s="4" t="s">
        <v>49</v>
      </c>
      <c r="E19" s="4" t="s">
        <v>49</v>
      </c>
      <c r="F19" s="4">
        <v>0</v>
      </c>
      <c r="G19" s="4">
        <v>0</v>
      </c>
    </row>
    <row r="20" spans="2:7" ht="30.75" customHeight="1" x14ac:dyDescent="0.25">
      <c r="B20" s="1" t="s">
        <v>65</v>
      </c>
      <c r="C20" s="4">
        <v>28</v>
      </c>
      <c r="D20" s="3">
        <f>(C20-F20)/F20</f>
        <v>2.1111111111111112</v>
      </c>
      <c r="E20" s="3">
        <f t="shared" ref="E20:E24" si="3">(C20-G20)/G20</f>
        <v>8.3333333333333339</v>
      </c>
      <c r="F20" s="4">
        <v>9</v>
      </c>
      <c r="G20" s="4">
        <v>3</v>
      </c>
    </row>
    <row r="21" spans="2:7" ht="30.75" customHeight="1" x14ac:dyDescent="0.25">
      <c r="B21" s="1" t="s">
        <v>66</v>
      </c>
      <c r="C21" s="4">
        <v>9</v>
      </c>
      <c r="D21" s="3">
        <f>(C21-F21)/F21</f>
        <v>-0.25</v>
      </c>
      <c r="E21" s="3">
        <f t="shared" si="3"/>
        <v>-0.18181818181818182</v>
      </c>
      <c r="F21" s="4">
        <v>12</v>
      </c>
      <c r="G21" s="4">
        <v>11</v>
      </c>
    </row>
    <row r="22" spans="2:7" ht="30.75" customHeight="1" x14ac:dyDescent="0.25">
      <c r="B22" s="1" t="s">
        <v>67</v>
      </c>
      <c r="C22" s="4">
        <v>5</v>
      </c>
      <c r="D22" s="3">
        <v>1.5</v>
      </c>
      <c r="E22" s="3">
        <f t="shared" si="3"/>
        <v>-0.16666666666666666</v>
      </c>
      <c r="F22" s="4">
        <v>2</v>
      </c>
      <c r="G22" s="4">
        <v>6</v>
      </c>
    </row>
    <row r="23" spans="2:7" ht="30.75" customHeight="1" x14ac:dyDescent="0.25">
      <c r="B23" s="1" t="s">
        <v>68</v>
      </c>
      <c r="C23" s="4">
        <v>5</v>
      </c>
      <c r="D23" s="5">
        <v>0</v>
      </c>
      <c r="E23" s="3">
        <f t="shared" si="3"/>
        <v>0.66666666666666663</v>
      </c>
      <c r="F23" s="4">
        <v>5</v>
      </c>
      <c r="G23" s="4">
        <v>3</v>
      </c>
    </row>
    <row r="24" spans="2:7" ht="30.75" customHeight="1" x14ac:dyDescent="0.25">
      <c r="B24" s="1" t="s">
        <v>69</v>
      </c>
      <c r="C24" s="4">
        <v>0</v>
      </c>
      <c r="D24" s="4" t="s">
        <v>49</v>
      </c>
      <c r="E24" s="3">
        <f t="shared" si="3"/>
        <v>-1</v>
      </c>
      <c r="F24" s="4">
        <v>0</v>
      </c>
      <c r="G24" s="4">
        <v>2</v>
      </c>
    </row>
    <row r="25" spans="2:7" ht="30.75" customHeight="1" x14ac:dyDescent="0.25">
      <c r="B25" s="1" t="s">
        <v>70</v>
      </c>
      <c r="C25" s="4">
        <v>4</v>
      </c>
      <c r="D25" s="3">
        <f>(C25-F25)/F25</f>
        <v>1</v>
      </c>
      <c r="E25" s="4" t="s">
        <v>49</v>
      </c>
      <c r="F25" s="4">
        <v>2</v>
      </c>
      <c r="G25" s="4">
        <v>0</v>
      </c>
    </row>
    <row r="26" spans="2:7" ht="30.75" customHeight="1" x14ac:dyDescent="0.25">
      <c r="B26" s="1" t="s">
        <v>71</v>
      </c>
      <c r="C26" s="4">
        <v>6</v>
      </c>
      <c r="D26" s="3">
        <f>(C26-F26)/F26</f>
        <v>1</v>
      </c>
      <c r="E26" s="3">
        <f t="shared" ref="E26:E32" si="4">(C26-G26)/G26</f>
        <v>0</v>
      </c>
      <c r="F26" s="4">
        <v>3</v>
      </c>
      <c r="G26" s="4">
        <v>6</v>
      </c>
    </row>
    <row r="27" spans="2:7" ht="30.75" customHeight="1" x14ac:dyDescent="0.25">
      <c r="B27" s="1" t="s">
        <v>72</v>
      </c>
      <c r="C27" s="4">
        <v>8</v>
      </c>
      <c r="D27" s="5">
        <v>-0.38</v>
      </c>
      <c r="E27" s="3">
        <f t="shared" si="4"/>
        <v>0.14285714285714285</v>
      </c>
      <c r="F27" s="4">
        <v>13</v>
      </c>
      <c r="G27" s="4">
        <v>7</v>
      </c>
    </row>
    <row r="28" spans="2:7" ht="30.75" customHeight="1" x14ac:dyDescent="0.25">
      <c r="B28" s="1" t="s">
        <v>73</v>
      </c>
      <c r="C28" s="4">
        <v>9</v>
      </c>
      <c r="D28" s="3">
        <f t="shared" ref="D28:D30" si="5">(C28-F28)/F28</f>
        <v>2</v>
      </c>
      <c r="E28" s="3">
        <f t="shared" si="4"/>
        <v>0.2857142857142857</v>
      </c>
      <c r="F28" s="4">
        <v>3</v>
      </c>
      <c r="G28" s="4">
        <v>7</v>
      </c>
    </row>
    <row r="29" spans="2:7" ht="30.75" customHeight="1" x14ac:dyDescent="0.25">
      <c r="B29" s="1" t="s">
        <v>74</v>
      </c>
      <c r="C29" s="4">
        <v>8</v>
      </c>
      <c r="D29" s="3">
        <f t="shared" si="5"/>
        <v>0</v>
      </c>
      <c r="E29" s="3">
        <f t="shared" si="4"/>
        <v>3</v>
      </c>
      <c r="F29" s="4">
        <v>8</v>
      </c>
      <c r="G29" s="4">
        <v>2</v>
      </c>
    </row>
    <row r="30" spans="2:7" ht="30.75" customHeight="1" x14ac:dyDescent="0.25">
      <c r="B30" s="1" t="s">
        <v>75</v>
      </c>
      <c r="C30" s="4">
        <v>19</v>
      </c>
      <c r="D30" s="3">
        <f t="shared" si="5"/>
        <v>2.1666666666666665</v>
      </c>
      <c r="E30" s="3">
        <f t="shared" si="4"/>
        <v>2.8</v>
      </c>
      <c r="F30" s="4">
        <v>6</v>
      </c>
      <c r="G30" s="4">
        <v>5</v>
      </c>
    </row>
    <row r="31" spans="2:7" ht="30.75" customHeight="1" x14ac:dyDescent="0.25">
      <c r="B31" s="1" t="s">
        <v>76</v>
      </c>
      <c r="C31" s="4">
        <v>1</v>
      </c>
      <c r="D31" s="4" t="s">
        <v>49</v>
      </c>
      <c r="E31" s="3">
        <f t="shared" si="4"/>
        <v>0</v>
      </c>
      <c r="F31" s="4">
        <v>0</v>
      </c>
      <c r="G31" s="4">
        <v>1</v>
      </c>
    </row>
    <row r="32" spans="2:7" ht="30.75" customHeight="1" x14ac:dyDescent="0.25">
      <c r="B32" s="1" t="s">
        <v>77</v>
      </c>
      <c r="C32" s="4">
        <v>0</v>
      </c>
      <c r="D32" s="4" t="s">
        <v>49</v>
      </c>
      <c r="E32" s="3">
        <f t="shared" si="4"/>
        <v>-1</v>
      </c>
      <c r="F32" s="4">
        <v>0</v>
      </c>
      <c r="G32" s="4">
        <v>2</v>
      </c>
    </row>
    <row r="33" spans="2:7" ht="30.75" customHeight="1" x14ac:dyDescent="0.25">
      <c r="B33" s="1" t="s">
        <v>78</v>
      </c>
      <c r="C33" s="4">
        <v>3</v>
      </c>
      <c r="D33" s="4" t="s">
        <v>49</v>
      </c>
      <c r="E33" s="4" t="s">
        <v>49</v>
      </c>
      <c r="F33" s="4">
        <v>0</v>
      </c>
      <c r="G33" s="4">
        <v>0</v>
      </c>
    </row>
    <row r="34" spans="2:7" ht="30.75" customHeight="1" x14ac:dyDescent="0.25">
      <c r="B34" s="1" t="s">
        <v>79</v>
      </c>
      <c r="C34" s="4">
        <v>5</v>
      </c>
      <c r="D34" s="3">
        <f t="shared" ref="D34:D41" si="6">(C34-F34)/F34</f>
        <v>0.66666666666666663</v>
      </c>
      <c r="E34" s="3">
        <f t="shared" ref="E34:E41" si="7">(C34-G34)/G34</f>
        <v>-0.16666666666666666</v>
      </c>
      <c r="F34" s="4">
        <v>3</v>
      </c>
      <c r="G34" s="4">
        <v>6</v>
      </c>
    </row>
    <row r="35" spans="2:7" ht="30.75" customHeight="1" x14ac:dyDescent="0.25">
      <c r="B35" s="1" t="s">
        <v>80</v>
      </c>
      <c r="C35" s="4">
        <v>0</v>
      </c>
      <c r="D35" s="3">
        <f t="shared" si="6"/>
        <v>-1</v>
      </c>
      <c r="E35" s="3">
        <f t="shared" si="7"/>
        <v>-1</v>
      </c>
      <c r="F35" s="4">
        <v>1</v>
      </c>
      <c r="G35" s="4">
        <v>3</v>
      </c>
    </row>
    <row r="36" spans="2:7" ht="30.75" customHeight="1" x14ac:dyDescent="0.25">
      <c r="B36" s="1" t="s">
        <v>81</v>
      </c>
      <c r="C36" s="4">
        <v>15</v>
      </c>
      <c r="D36" s="3">
        <f t="shared" si="6"/>
        <v>4</v>
      </c>
      <c r="E36" s="3">
        <f t="shared" si="7"/>
        <v>0.875</v>
      </c>
      <c r="F36" s="4">
        <v>3</v>
      </c>
      <c r="G36" s="4">
        <v>8</v>
      </c>
    </row>
    <row r="37" spans="2:7" ht="30.75" customHeight="1" x14ac:dyDescent="0.25">
      <c r="B37" s="1" t="s">
        <v>82</v>
      </c>
      <c r="C37" s="4">
        <v>17</v>
      </c>
      <c r="D37" s="3">
        <f t="shared" si="6"/>
        <v>-0.19047619047619047</v>
      </c>
      <c r="E37" s="3">
        <f t="shared" si="7"/>
        <v>0.41666666666666669</v>
      </c>
      <c r="F37" s="4">
        <v>21</v>
      </c>
      <c r="G37" s="4">
        <v>12</v>
      </c>
    </row>
    <row r="38" spans="2:7" ht="30.75" customHeight="1" x14ac:dyDescent="0.25">
      <c r="B38" s="1" t="s">
        <v>83</v>
      </c>
      <c r="C38" s="4">
        <v>3</v>
      </c>
      <c r="D38" s="3">
        <f t="shared" si="6"/>
        <v>0</v>
      </c>
      <c r="E38" s="3">
        <f t="shared" si="7"/>
        <v>-0.625</v>
      </c>
      <c r="F38" s="4">
        <v>3</v>
      </c>
      <c r="G38" s="4">
        <v>8</v>
      </c>
    </row>
    <row r="39" spans="2:7" ht="30.75" customHeight="1" x14ac:dyDescent="0.25">
      <c r="B39" s="1" t="s">
        <v>84</v>
      </c>
      <c r="C39" s="4">
        <v>16</v>
      </c>
      <c r="D39" s="3">
        <f t="shared" si="6"/>
        <v>0.45454545454545453</v>
      </c>
      <c r="E39" s="3">
        <f t="shared" si="7"/>
        <v>-5.8823529411764705E-2</v>
      </c>
      <c r="F39" s="4">
        <v>11</v>
      </c>
      <c r="G39" s="4">
        <v>17</v>
      </c>
    </row>
    <row r="40" spans="2:7" ht="30.75" customHeight="1" x14ac:dyDescent="0.25">
      <c r="B40" s="1" t="s">
        <v>85</v>
      </c>
      <c r="C40" s="4">
        <v>20</v>
      </c>
      <c r="D40" s="3">
        <f t="shared" si="6"/>
        <v>0.81818181818181823</v>
      </c>
      <c r="E40" s="3">
        <f t="shared" si="7"/>
        <v>1.8571428571428572</v>
      </c>
      <c r="F40" s="4">
        <v>11</v>
      </c>
      <c r="G40" s="4">
        <v>7</v>
      </c>
    </row>
    <row r="41" spans="2:7" ht="30.75" customHeight="1" thickBot="1" x14ac:dyDescent="0.3">
      <c r="B41" s="36" t="s">
        <v>86</v>
      </c>
      <c r="C41" s="19">
        <v>11</v>
      </c>
      <c r="D41" s="20">
        <f t="shared" si="6"/>
        <v>0.375</v>
      </c>
      <c r="E41" s="20">
        <f t="shared" si="7"/>
        <v>0.1</v>
      </c>
      <c r="F41" s="19">
        <v>8</v>
      </c>
      <c r="G41" s="19">
        <v>10</v>
      </c>
    </row>
    <row r="42" spans="2:7" ht="30.75" customHeight="1" thickBot="1" x14ac:dyDescent="0.3">
      <c r="B42" s="22" t="s">
        <v>87</v>
      </c>
      <c r="C42" s="25">
        <v>302</v>
      </c>
      <c r="D42" s="24">
        <f>(C42-F42)/F42</f>
        <v>0.76608187134502925</v>
      </c>
      <c r="E42" s="24">
        <f>(C42-G42)/G42</f>
        <v>0.49504950495049505</v>
      </c>
      <c r="F42" s="25">
        <v>171</v>
      </c>
      <c r="G42" s="26">
        <v>202</v>
      </c>
    </row>
    <row r="44" spans="2:7" x14ac:dyDescent="0.25">
      <c r="G44" s="94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8BA9-A754-4E8C-9157-607C6DB921C8}">
  <dimension ref="B1:G17"/>
  <sheetViews>
    <sheetView topLeftCell="A10" workbookViewId="0">
      <selection activeCell="G17" sqref="G17"/>
    </sheetView>
  </sheetViews>
  <sheetFormatPr defaultRowHeight="15" x14ac:dyDescent="0.25"/>
  <cols>
    <col min="2" max="2" width="41.7109375" customWidth="1"/>
    <col min="3" max="7" width="13.85546875" customWidth="1"/>
  </cols>
  <sheetData>
    <row r="1" spans="2:7" ht="15.75" thickBot="1" x14ac:dyDescent="0.3"/>
    <row r="2" spans="2:7" ht="36.75" customHeight="1" thickBot="1" x14ac:dyDescent="0.3">
      <c r="B2" s="13" t="s">
        <v>88</v>
      </c>
      <c r="C2" s="14" t="s">
        <v>1</v>
      </c>
      <c r="D2" s="15" t="s">
        <v>89</v>
      </c>
      <c r="E2" s="15" t="s">
        <v>90</v>
      </c>
      <c r="F2" s="16" t="s">
        <v>4</v>
      </c>
      <c r="G2" s="17" t="s">
        <v>5</v>
      </c>
    </row>
    <row r="3" spans="2:7" ht="36.75" customHeight="1" x14ac:dyDescent="0.25">
      <c r="B3" s="11" t="s">
        <v>91</v>
      </c>
      <c r="C3" s="12"/>
      <c r="D3" s="12"/>
      <c r="E3" s="12"/>
      <c r="F3" s="12"/>
      <c r="G3" s="12"/>
    </row>
    <row r="4" spans="2:7" ht="36.75" customHeight="1" x14ac:dyDescent="0.25">
      <c r="B4" s="2" t="s">
        <v>14</v>
      </c>
      <c r="C4" s="10">
        <v>125</v>
      </c>
      <c r="D4" s="3">
        <f>(C4-F4)/F4</f>
        <v>0.17924528301886791</v>
      </c>
      <c r="E4" s="3">
        <f>(C4-G4)/G4</f>
        <v>-0.24242424242424243</v>
      </c>
      <c r="F4" s="10">
        <v>106</v>
      </c>
      <c r="G4" s="10">
        <v>165</v>
      </c>
    </row>
    <row r="5" spans="2:7" ht="36.75" customHeight="1" x14ac:dyDescent="0.25">
      <c r="B5" s="2" t="s">
        <v>15</v>
      </c>
      <c r="C5" s="10">
        <v>193</v>
      </c>
      <c r="D5" s="3">
        <f t="shared" ref="D5:D11" si="0">(C5-F5)/F5</f>
        <v>-5.1546391752577319E-3</v>
      </c>
      <c r="E5" s="3">
        <f t="shared" ref="E5:E11" si="1">(C5-G5)/G5</f>
        <v>-0.11059907834101383</v>
      </c>
      <c r="F5" s="10">
        <v>194</v>
      </c>
      <c r="G5" s="10">
        <v>217</v>
      </c>
    </row>
    <row r="6" spans="2:7" ht="36.75" customHeight="1" x14ac:dyDescent="0.25">
      <c r="B6" s="2" t="s">
        <v>16</v>
      </c>
      <c r="C6" s="10">
        <v>81</v>
      </c>
      <c r="D6" s="3">
        <f t="shared" si="0"/>
        <v>0.125</v>
      </c>
      <c r="E6" s="3">
        <f t="shared" si="1"/>
        <v>-0.22115384615384615</v>
      </c>
      <c r="F6" s="10">
        <v>72</v>
      </c>
      <c r="G6" s="10">
        <v>104</v>
      </c>
    </row>
    <row r="7" spans="2:7" ht="36.75" customHeight="1" x14ac:dyDescent="0.25">
      <c r="B7" s="2" t="s">
        <v>17</v>
      </c>
      <c r="C7" s="10">
        <v>99</v>
      </c>
      <c r="D7" s="3">
        <f t="shared" si="0"/>
        <v>0.19277108433734941</v>
      </c>
      <c r="E7" s="3">
        <f t="shared" si="1"/>
        <v>0.67796610169491522</v>
      </c>
      <c r="F7" s="10">
        <v>83</v>
      </c>
      <c r="G7" s="10">
        <v>59</v>
      </c>
    </row>
    <row r="8" spans="2:7" ht="36.75" customHeight="1" x14ac:dyDescent="0.25">
      <c r="B8" s="2" t="s">
        <v>18</v>
      </c>
      <c r="C8" s="10">
        <v>82</v>
      </c>
      <c r="D8" s="3">
        <f t="shared" si="0"/>
        <v>0.10810810810810811</v>
      </c>
      <c r="E8" s="3">
        <f t="shared" si="1"/>
        <v>-0.10869565217391304</v>
      </c>
      <c r="F8" s="10">
        <v>74</v>
      </c>
      <c r="G8" s="10">
        <v>92</v>
      </c>
    </row>
    <row r="9" spans="2:7" ht="36.75" customHeight="1" x14ac:dyDescent="0.25">
      <c r="B9" s="2" t="s">
        <v>19</v>
      </c>
      <c r="C9" s="10">
        <v>6</v>
      </c>
      <c r="D9" s="3">
        <f t="shared" si="0"/>
        <v>-0.625</v>
      </c>
      <c r="E9" s="3">
        <f t="shared" si="1"/>
        <v>-0.53846153846153844</v>
      </c>
      <c r="F9" s="10">
        <v>16</v>
      </c>
      <c r="G9" s="10">
        <v>13</v>
      </c>
    </row>
    <row r="10" spans="2:7" ht="36.75" customHeight="1" x14ac:dyDescent="0.25">
      <c r="B10" s="2" t="s">
        <v>92</v>
      </c>
      <c r="C10" s="4">
        <v>0</v>
      </c>
      <c r="D10" s="3">
        <f t="shared" si="0"/>
        <v>-1</v>
      </c>
      <c r="E10" s="3">
        <f t="shared" si="1"/>
        <v>-1</v>
      </c>
      <c r="F10" s="10">
        <v>1</v>
      </c>
      <c r="G10" s="10">
        <v>13</v>
      </c>
    </row>
    <row r="11" spans="2:7" ht="36.75" customHeight="1" x14ac:dyDescent="0.25">
      <c r="B11" s="2" t="s">
        <v>20</v>
      </c>
      <c r="C11" s="4">
        <v>105</v>
      </c>
      <c r="D11" s="3">
        <f t="shared" si="0"/>
        <v>0.3125</v>
      </c>
      <c r="E11" s="3">
        <f t="shared" si="1"/>
        <v>0.69354838709677424</v>
      </c>
      <c r="F11" s="10">
        <v>80</v>
      </c>
      <c r="G11" s="10">
        <v>62</v>
      </c>
    </row>
    <row r="12" spans="2:7" ht="36.75" customHeight="1" x14ac:dyDescent="0.25">
      <c r="B12" s="1" t="s">
        <v>93</v>
      </c>
      <c r="C12" s="4"/>
      <c r="D12" s="10"/>
      <c r="E12" s="10"/>
      <c r="F12" s="4"/>
      <c r="G12" s="4"/>
    </row>
    <row r="13" spans="2:7" ht="36.75" customHeight="1" x14ac:dyDescent="0.25">
      <c r="B13" s="2" t="s">
        <v>94</v>
      </c>
      <c r="C13" s="4">
        <v>0</v>
      </c>
      <c r="D13" s="3">
        <f t="shared" ref="D13:D15" si="2">(C13-F13)/F13</f>
        <v>-1</v>
      </c>
      <c r="E13" s="3">
        <f t="shared" ref="E13:E15" si="3">(C13-G13)/G13</f>
        <v>-1</v>
      </c>
      <c r="F13" s="10">
        <v>3</v>
      </c>
      <c r="G13" s="10">
        <v>36</v>
      </c>
    </row>
    <row r="14" spans="2:7" ht="36.75" customHeight="1" thickBot="1" x14ac:dyDescent="0.3">
      <c r="B14" s="18" t="s">
        <v>95</v>
      </c>
      <c r="C14" s="19">
        <v>0</v>
      </c>
      <c r="D14" s="20">
        <f t="shared" si="2"/>
        <v>-1</v>
      </c>
      <c r="E14" s="20">
        <f t="shared" si="3"/>
        <v>-1</v>
      </c>
      <c r="F14" s="21">
        <v>1</v>
      </c>
      <c r="G14" s="21">
        <v>21</v>
      </c>
    </row>
    <row r="15" spans="2:7" ht="36.75" customHeight="1" thickBot="1" x14ac:dyDescent="0.3">
      <c r="B15" s="22" t="s">
        <v>21</v>
      </c>
      <c r="C15" s="23">
        <v>691</v>
      </c>
      <c r="D15" s="24">
        <f t="shared" si="2"/>
        <v>9.6825396825396828E-2</v>
      </c>
      <c r="E15" s="24">
        <f t="shared" si="3"/>
        <v>-0.11636828644501279</v>
      </c>
      <c r="F15" s="25">
        <v>630</v>
      </c>
      <c r="G15" s="26">
        <v>782</v>
      </c>
    </row>
    <row r="17" spans="7:7" x14ac:dyDescent="0.25">
      <c r="G17" s="94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BE61-D31F-40FC-BEB9-3A7CA6C93116}">
  <dimension ref="B3:I20"/>
  <sheetViews>
    <sheetView topLeftCell="A11" workbookViewId="0">
      <selection activeCell="I20" sqref="I20"/>
    </sheetView>
  </sheetViews>
  <sheetFormatPr defaultRowHeight="15" x14ac:dyDescent="0.25"/>
  <cols>
    <col min="2" max="2" width="33.140625" customWidth="1"/>
    <col min="3" max="9" width="17.7109375" customWidth="1"/>
  </cols>
  <sheetData>
    <row r="3" spans="2:9" ht="15.75" thickBot="1" x14ac:dyDescent="0.3"/>
    <row r="4" spans="2:9" ht="45.75" customHeight="1" x14ac:dyDescent="0.25">
      <c r="B4" s="89" t="s">
        <v>88</v>
      </c>
      <c r="C4" s="84" t="s">
        <v>1</v>
      </c>
      <c r="D4" s="85"/>
      <c r="E4" s="86"/>
      <c r="F4" s="87" t="s">
        <v>98</v>
      </c>
      <c r="G4" s="87" t="s">
        <v>99</v>
      </c>
      <c r="H4" s="63" t="s">
        <v>4</v>
      </c>
      <c r="I4" s="64" t="s">
        <v>5</v>
      </c>
    </row>
    <row r="5" spans="2:9" ht="32.25" thickBot="1" x14ac:dyDescent="0.3">
      <c r="B5" s="90"/>
      <c r="C5" s="65" t="s">
        <v>96</v>
      </c>
      <c r="D5" s="66" t="s">
        <v>97</v>
      </c>
      <c r="E5" s="67" t="s">
        <v>101</v>
      </c>
      <c r="F5" s="88"/>
      <c r="G5" s="88"/>
      <c r="H5" s="67" t="s">
        <v>101</v>
      </c>
      <c r="I5" s="69" t="s">
        <v>101</v>
      </c>
    </row>
    <row r="6" spans="2:9" ht="36.75" customHeight="1" x14ac:dyDescent="0.25">
      <c r="B6" s="60" t="s">
        <v>91</v>
      </c>
      <c r="C6" s="11"/>
      <c r="D6" s="11"/>
      <c r="E6" s="61"/>
      <c r="F6" s="61"/>
      <c r="G6" s="61"/>
      <c r="H6" s="61"/>
      <c r="I6" s="62"/>
    </row>
    <row r="7" spans="2:9" ht="36.75" customHeight="1" x14ac:dyDescent="0.25">
      <c r="B7" s="7" t="s">
        <v>14</v>
      </c>
      <c r="C7" s="1">
        <v>42</v>
      </c>
      <c r="D7" s="1">
        <v>125</v>
      </c>
      <c r="E7" s="3">
        <f t="shared" ref="E7:E12" si="0">C7/D7</f>
        <v>0.33600000000000002</v>
      </c>
      <c r="F7" s="4">
        <v>-2</v>
      </c>
      <c r="G7" s="4">
        <v>1</v>
      </c>
      <c r="H7" s="5">
        <v>0.36</v>
      </c>
      <c r="I7" s="8">
        <v>0.33</v>
      </c>
    </row>
    <row r="8" spans="2:9" ht="36.75" customHeight="1" x14ac:dyDescent="0.25">
      <c r="B8" s="7" t="s">
        <v>15</v>
      </c>
      <c r="C8" s="1">
        <v>61</v>
      </c>
      <c r="D8" s="1">
        <v>193</v>
      </c>
      <c r="E8" s="3">
        <f t="shared" si="0"/>
        <v>0.31606217616580312</v>
      </c>
      <c r="F8" s="4">
        <v>-3</v>
      </c>
      <c r="G8" s="4">
        <v>1</v>
      </c>
      <c r="H8" s="5">
        <v>0.35</v>
      </c>
      <c r="I8" s="8">
        <v>0.31</v>
      </c>
    </row>
    <row r="9" spans="2:9" ht="36.75" customHeight="1" x14ac:dyDescent="0.25">
      <c r="B9" s="7" t="s">
        <v>16</v>
      </c>
      <c r="C9" s="1">
        <v>18</v>
      </c>
      <c r="D9" s="1">
        <v>81</v>
      </c>
      <c r="E9" s="3">
        <f t="shared" si="0"/>
        <v>0.22222222222222221</v>
      </c>
      <c r="F9" s="4">
        <v>-7</v>
      </c>
      <c r="G9" s="4">
        <v>-6</v>
      </c>
      <c r="H9" s="5">
        <v>0.28999999999999998</v>
      </c>
      <c r="I9" s="8">
        <v>0.28000000000000003</v>
      </c>
    </row>
    <row r="10" spans="2:9" ht="36.75" customHeight="1" x14ac:dyDescent="0.25">
      <c r="B10" s="7" t="s">
        <v>17</v>
      </c>
      <c r="C10" s="1">
        <v>30</v>
      </c>
      <c r="D10" s="1">
        <v>99</v>
      </c>
      <c r="E10" s="3">
        <f t="shared" si="0"/>
        <v>0.30303030303030304</v>
      </c>
      <c r="F10" s="4">
        <v>7</v>
      </c>
      <c r="G10" s="4">
        <v>15</v>
      </c>
      <c r="H10" s="5">
        <v>0.23</v>
      </c>
      <c r="I10" s="8">
        <v>0.15</v>
      </c>
    </row>
    <row r="11" spans="2:9" ht="36.75" customHeight="1" x14ac:dyDescent="0.25">
      <c r="B11" s="7" t="s">
        <v>18</v>
      </c>
      <c r="C11" s="1">
        <v>23</v>
      </c>
      <c r="D11" s="1">
        <v>82</v>
      </c>
      <c r="E11" s="3">
        <f t="shared" si="0"/>
        <v>0.28048780487804881</v>
      </c>
      <c r="F11" s="4">
        <v>-17</v>
      </c>
      <c r="G11" s="4">
        <v>-4</v>
      </c>
      <c r="H11" s="5">
        <v>0.45</v>
      </c>
      <c r="I11" s="8">
        <v>0.32</v>
      </c>
    </row>
    <row r="12" spans="2:9" ht="36.75" customHeight="1" x14ac:dyDescent="0.25">
      <c r="B12" s="7" t="s">
        <v>19</v>
      </c>
      <c r="C12" s="1">
        <v>3</v>
      </c>
      <c r="D12" s="1">
        <v>6</v>
      </c>
      <c r="E12" s="3">
        <f t="shared" si="0"/>
        <v>0.5</v>
      </c>
      <c r="F12" s="4">
        <v>21</v>
      </c>
      <c r="G12" s="4">
        <v>-4</v>
      </c>
      <c r="H12" s="5">
        <v>0.28999999999999998</v>
      </c>
      <c r="I12" s="8">
        <v>0.54</v>
      </c>
    </row>
    <row r="13" spans="2:9" ht="36.75" customHeight="1" x14ac:dyDescent="0.25">
      <c r="B13" s="7" t="s">
        <v>92</v>
      </c>
      <c r="C13" s="1">
        <v>0</v>
      </c>
      <c r="D13" s="1">
        <v>0</v>
      </c>
      <c r="E13" s="4" t="s">
        <v>49</v>
      </c>
      <c r="F13" s="4" t="s">
        <v>49</v>
      </c>
      <c r="G13" s="4" t="s">
        <v>49</v>
      </c>
      <c r="H13" s="5">
        <v>0</v>
      </c>
      <c r="I13" s="8">
        <v>0.31</v>
      </c>
    </row>
    <row r="14" spans="2:9" ht="36.75" customHeight="1" x14ac:dyDescent="0.25">
      <c r="B14" s="7" t="s">
        <v>20</v>
      </c>
      <c r="C14" s="1">
        <v>29</v>
      </c>
      <c r="D14" s="1">
        <v>105</v>
      </c>
      <c r="E14" s="3">
        <f>C14/D14</f>
        <v>0.27619047619047621</v>
      </c>
      <c r="F14" s="4">
        <v>-3</v>
      </c>
      <c r="G14" s="4">
        <v>17</v>
      </c>
      <c r="H14" s="5">
        <v>0.31</v>
      </c>
      <c r="I14" s="8">
        <v>0.11</v>
      </c>
    </row>
    <row r="15" spans="2:9" ht="36.75" customHeight="1" x14ac:dyDescent="0.25">
      <c r="B15" s="6" t="s">
        <v>93</v>
      </c>
      <c r="C15" s="1"/>
      <c r="D15" s="1"/>
      <c r="E15" s="4"/>
      <c r="F15" s="4"/>
      <c r="G15" s="4"/>
      <c r="H15" s="4"/>
      <c r="I15" s="9"/>
    </row>
    <row r="16" spans="2:9" ht="36.75" customHeight="1" x14ac:dyDescent="0.25">
      <c r="B16" s="7" t="s">
        <v>94</v>
      </c>
      <c r="C16" s="1">
        <v>0</v>
      </c>
      <c r="D16" s="1">
        <v>0</v>
      </c>
      <c r="E16" s="4" t="s">
        <v>49</v>
      </c>
      <c r="F16" s="4" t="s">
        <v>49</v>
      </c>
      <c r="G16" s="4" t="s">
        <v>49</v>
      </c>
      <c r="H16" s="5">
        <v>1</v>
      </c>
      <c r="I16" s="8">
        <v>0.72</v>
      </c>
    </row>
    <row r="17" spans="2:9" ht="36.75" customHeight="1" thickBot="1" x14ac:dyDescent="0.3">
      <c r="B17" s="70" t="s">
        <v>95</v>
      </c>
      <c r="C17" s="36">
        <v>0</v>
      </c>
      <c r="D17" s="36">
        <v>0</v>
      </c>
      <c r="E17" s="19" t="s">
        <v>49</v>
      </c>
      <c r="F17" s="19" t="s">
        <v>49</v>
      </c>
      <c r="G17" s="19" t="s">
        <v>49</v>
      </c>
      <c r="H17" s="71">
        <v>1</v>
      </c>
      <c r="I17" s="72">
        <v>0.43</v>
      </c>
    </row>
    <row r="18" spans="2:9" ht="36.75" customHeight="1" thickBot="1" x14ac:dyDescent="0.3">
      <c r="B18" s="31" t="s">
        <v>100</v>
      </c>
      <c r="C18" s="73">
        <v>206</v>
      </c>
      <c r="D18" s="73">
        <v>691</v>
      </c>
      <c r="E18" s="59">
        <f>C18/D18</f>
        <v>0.29811866859623731</v>
      </c>
      <c r="F18" s="33">
        <v>-3</v>
      </c>
      <c r="G18" s="33">
        <v>-1</v>
      </c>
      <c r="H18" s="59">
        <v>0.33</v>
      </c>
      <c r="I18" s="74">
        <v>0.31</v>
      </c>
    </row>
    <row r="20" spans="2:9" x14ac:dyDescent="0.25">
      <c r="I20" s="94" t="s">
        <v>117</v>
      </c>
    </row>
  </sheetData>
  <mergeCells count="4">
    <mergeCell ref="C4:E4"/>
    <mergeCell ref="F4:F5"/>
    <mergeCell ref="G4:G5"/>
    <mergeCell ref="B4:B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40594-4AEE-4E9F-ABAA-7969C1F3C27C}">
  <dimension ref="B1:G28"/>
  <sheetViews>
    <sheetView topLeftCell="A22" workbookViewId="0">
      <selection activeCell="G28" sqref="G28"/>
    </sheetView>
  </sheetViews>
  <sheetFormatPr defaultRowHeight="15" x14ac:dyDescent="0.25"/>
  <cols>
    <col min="2" max="2" width="34.42578125" customWidth="1"/>
    <col min="3" max="7" width="13" customWidth="1"/>
  </cols>
  <sheetData>
    <row r="1" spans="2:7" ht="15.75" thickBot="1" x14ac:dyDescent="0.3"/>
    <row r="2" spans="2:7" ht="42.75" customHeight="1" thickBot="1" x14ac:dyDescent="0.3">
      <c r="B2" s="31" t="s">
        <v>102</v>
      </c>
      <c r="C2" s="32" t="s">
        <v>1</v>
      </c>
      <c r="D2" s="33" t="s">
        <v>89</v>
      </c>
      <c r="E2" s="33" t="s">
        <v>90</v>
      </c>
      <c r="F2" s="34" t="s">
        <v>4</v>
      </c>
      <c r="G2" s="35" t="s">
        <v>5</v>
      </c>
    </row>
    <row r="3" spans="2:7" ht="42.75" customHeight="1" x14ac:dyDescent="0.25">
      <c r="B3" s="45" t="s">
        <v>23</v>
      </c>
      <c r="C3" s="46">
        <v>13</v>
      </c>
      <c r="D3" s="52">
        <f>(C3-F3)/F3</f>
        <v>-0.23529411764705882</v>
      </c>
      <c r="E3" s="52">
        <f>(C3-G3)/G3</f>
        <v>-0.23529411764705882</v>
      </c>
      <c r="F3" s="46">
        <v>17</v>
      </c>
      <c r="G3" s="46">
        <v>17</v>
      </c>
    </row>
    <row r="4" spans="2:7" ht="42.75" customHeight="1" x14ac:dyDescent="0.25">
      <c r="B4" s="37" t="s">
        <v>24</v>
      </c>
      <c r="C4" s="38">
        <v>54</v>
      </c>
      <c r="D4" s="49">
        <f t="shared" ref="D4:D7" si="0">(C4-F4)/F4</f>
        <v>0.8</v>
      </c>
      <c r="E4" s="49">
        <f t="shared" ref="E4:E7" si="1">(C4-G4)/G4</f>
        <v>0.58823529411764708</v>
      </c>
      <c r="F4" s="38">
        <v>30</v>
      </c>
      <c r="G4" s="38">
        <v>34</v>
      </c>
    </row>
    <row r="5" spans="2:7" ht="42.75" customHeight="1" x14ac:dyDescent="0.25">
      <c r="B5" s="37" t="s">
        <v>25</v>
      </c>
      <c r="C5" s="38">
        <v>58</v>
      </c>
      <c r="D5" s="49">
        <f t="shared" si="0"/>
        <v>0.28888888888888886</v>
      </c>
      <c r="E5" s="49">
        <f t="shared" si="1"/>
        <v>0.16</v>
      </c>
      <c r="F5" s="38">
        <v>45</v>
      </c>
      <c r="G5" s="38">
        <v>50</v>
      </c>
    </row>
    <row r="6" spans="2:7" ht="42.75" customHeight="1" x14ac:dyDescent="0.25">
      <c r="B6" s="37" t="s">
        <v>26</v>
      </c>
      <c r="C6" s="38">
        <v>159</v>
      </c>
      <c r="D6" s="49">
        <f t="shared" si="0"/>
        <v>0.59</v>
      </c>
      <c r="E6" s="49">
        <f t="shared" si="1"/>
        <v>0.32500000000000001</v>
      </c>
      <c r="F6" s="38">
        <v>100</v>
      </c>
      <c r="G6" s="38">
        <v>120</v>
      </c>
    </row>
    <row r="7" spans="2:7" ht="42.75" customHeight="1" x14ac:dyDescent="0.25">
      <c r="B7" s="37" t="s">
        <v>103</v>
      </c>
      <c r="C7" s="38">
        <v>16</v>
      </c>
      <c r="D7" s="49">
        <f t="shared" si="0"/>
        <v>7</v>
      </c>
      <c r="E7" s="49">
        <f t="shared" si="1"/>
        <v>15</v>
      </c>
      <c r="F7" s="38">
        <v>2</v>
      </c>
      <c r="G7" s="38">
        <v>1</v>
      </c>
    </row>
    <row r="8" spans="2:7" ht="42.75" customHeight="1" x14ac:dyDescent="0.25">
      <c r="B8" s="37" t="s">
        <v>27</v>
      </c>
      <c r="C8" s="38">
        <v>49</v>
      </c>
      <c r="D8" s="49">
        <f t="shared" ref="D8:D26" si="2">(C8-F8)/F8</f>
        <v>0.68965517241379315</v>
      </c>
      <c r="E8" s="49">
        <f t="shared" ref="E8:E26" si="3">(C8-G8)/G8</f>
        <v>6.5217391304347824E-2</v>
      </c>
      <c r="F8" s="38">
        <v>29</v>
      </c>
      <c r="G8" s="38">
        <v>46</v>
      </c>
    </row>
    <row r="9" spans="2:7" ht="42.75" customHeight="1" x14ac:dyDescent="0.25">
      <c r="B9" s="37" t="s">
        <v>28</v>
      </c>
      <c r="C9" s="38">
        <v>46</v>
      </c>
      <c r="D9" s="49">
        <f t="shared" si="2"/>
        <v>0.4838709677419355</v>
      </c>
      <c r="E9" s="49">
        <f t="shared" si="3"/>
        <v>0.53333333333333333</v>
      </c>
      <c r="F9" s="38">
        <v>31</v>
      </c>
      <c r="G9" s="38">
        <v>30</v>
      </c>
    </row>
    <row r="10" spans="2:7" ht="42.75" customHeight="1" x14ac:dyDescent="0.25">
      <c r="B10" s="37" t="s">
        <v>29</v>
      </c>
      <c r="C10" s="38">
        <v>24</v>
      </c>
      <c r="D10" s="49">
        <f t="shared" si="2"/>
        <v>-0.22580645161290322</v>
      </c>
      <c r="E10" s="49">
        <f t="shared" si="3"/>
        <v>-0.29411764705882354</v>
      </c>
      <c r="F10" s="38">
        <v>31</v>
      </c>
      <c r="G10" s="38">
        <v>34</v>
      </c>
    </row>
    <row r="11" spans="2:7" ht="42.75" customHeight="1" x14ac:dyDescent="0.25">
      <c r="B11" s="37" t="s">
        <v>30</v>
      </c>
      <c r="C11" s="38">
        <v>33</v>
      </c>
      <c r="D11" s="49">
        <f t="shared" si="2"/>
        <v>6.4516129032258063E-2</v>
      </c>
      <c r="E11" s="49">
        <f t="shared" si="3"/>
        <v>3.125E-2</v>
      </c>
      <c r="F11" s="38">
        <v>31</v>
      </c>
      <c r="G11" s="38">
        <v>32</v>
      </c>
    </row>
    <row r="12" spans="2:7" ht="42.75" customHeight="1" x14ac:dyDescent="0.25">
      <c r="B12" s="37" t="s">
        <v>31</v>
      </c>
      <c r="C12" s="38">
        <v>94</v>
      </c>
      <c r="D12" s="49">
        <f t="shared" si="2"/>
        <v>0.5161290322580645</v>
      </c>
      <c r="E12" s="49">
        <f t="shared" si="3"/>
        <v>0.64912280701754388</v>
      </c>
      <c r="F12" s="38">
        <v>62</v>
      </c>
      <c r="G12" s="38">
        <v>57</v>
      </c>
    </row>
    <row r="13" spans="2:7" ht="42.75" customHeight="1" x14ac:dyDescent="0.25">
      <c r="B13" s="37" t="s">
        <v>32</v>
      </c>
      <c r="C13" s="38">
        <v>41</v>
      </c>
      <c r="D13" s="49">
        <f t="shared" si="2"/>
        <v>0.51851851851851849</v>
      </c>
      <c r="E13" s="49">
        <f t="shared" si="3"/>
        <v>5.128205128205128E-2</v>
      </c>
      <c r="F13" s="38">
        <v>27</v>
      </c>
      <c r="G13" s="38">
        <v>39</v>
      </c>
    </row>
    <row r="14" spans="2:7" ht="42.75" customHeight="1" x14ac:dyDescent="0.25">
      <c r="B14" s="37" t="s">
        <v>33</v>
      </c>
      <c r="C14" s="38">
        <v>28</v>
      </c>
      <c r="D14" s="49">
        <f t="shared" si="2"/>
        <v>0.6470588235294118</v>
      </c>
      <c r="E14" s="49">
        <f t="shared" si="3"/>
        <v>0</v>
      </c>
      <c r="F14" s="38">
        <v>17</v>
      </c>
      <c r="G14" s="38">
        <v>28</v>
      </c>
    </row>
    <row r="15" spans="2:7" ht="42.75" customHeight="1" x14ac:dyDescent="0.25">
      <c r="B15" s="37" t="s">
        <v>34</v>
      </c>
      <c r="C15" s="38">
        <v>26</v>
      </c>
      <c r="D15" s="49">
        <f t="shared" si="2"/>
        <v>0.8571428571428571</v>
      </c>
      <c r="E15" s="49">
        <f t="shared" si="3"/>
        <v>0.73333333333333328</v>
      </c>
      <c r="F15" s="38">
        <v>14</v>
      </c>
      <c r="G15" s="38">
        <v>15</v>
      </c>
    </row>
    <row r="16" spans="2:7" ht="42.75" customHeight="1" x14ac:dyDescent="0.25">
      <c r="B16" s="37" t="s">
        <v>35</v>
      </c>
      <c r="C16" s="38">
        <v>21</v>
      </c>
      <c r="D16" s="49">
        <f t="shared" si="2"/>
        <v>0.10526315789473684</v>
      </c>
      <c r="E16" s="49">
        <f t="shared" si="3"/>
        <v>0.4</v>
      </c>
      <c r="F16" s="38">
        <v>19</v>
      </c>
      <c r="G16" s="38">
        <v>15</v>
      </c>
    </row>
    <row r="17" spans="2:7" ht="42.75" customHeight="1" x14ac:dyDescent="0.25">
      <c r="B17" s="37" t="s">
        <v>36</v>
      </c>
      <c r="C17" s="38">
        <v>45</v>
      </c>
      <c r="D17" s="49">
        <f t="shared" si="2"/>
        <v>1.6470588235294117</v>
      </c>
      <c r="E17" s="49">
        <f t="shared" si="3"/>
        <v>0.8</v>
      </c>
      <c r="F17" s="38">
        <v>17</v>
      </c>
      <c r="G17" s="38">
        <v>25</v>
      </c>
    </row>
    <row r="18" spans="2:7" ht="42.75" customHeight="1" x14ac:dyDescent="0.25">
      <c r="B18" s="37" t="s">
        <v>37</v>
      </c>
      <c r="C18" s="38">
        <v>36</v>
      </c>
      <c r="D18" s="49">
        <f t="shared" si="2"/>
        <v>0.2413793103448276</v>
      </c>
      <c r="E18" s="49">
        <f t="shared" si="3"/>
        <v>-5.2631578947368418E-2</v>
      </c>
      <c r="F18" s="38">
        <v>29</v>
      </c>
      <c r="G18" s="38">
        <v>38</v>
      </c>
    </row>
    <row r="19" spans="2:7" ht="42.75" customHeight="1" x14ac:dyDescent="0.25">
      <c r="B19" s="37" t="s">
        <v>38</v>
      </c>
      <c r="C19" s="38">
        <v>40</v>
      </c>
      <c r="D19" s="49">
        <f t="shared" si="2"/>
        <v>0.53846153846153844</v>
      </c>
      <c r="E19" s="49">
        <f t="shared" si="3"/>
        <v>0.37931034482758619</v>
      </c>
      <c r="F19" s="38">
        <v>26</v>
      </c>
      <c r="G19" s="38">
        <v>29</v>
      </c>
    </row>
    <row r="20" spans="2:7" ht="42.75" customHeight="1" x14ac:dyDescent="0.25">
      <c r="B20" s="37" t="s">
        <v>39</v>
      </c>
      <c r="C20" s="38">
        <v>55</v>
      </c>
      <c r="D20" s="49">
        <f t="shared" si="2"/>
        <v>0.1702127659574468</v>
      </c>
      <c r="E20" s="49">
        <f t="shared" si="3"/>
        <v>-0.22535211267605634</v>
      </c>
      <c r="F20" s="38">
        <v>47</v>
      </c>
      <c r="G20" s="38">
        <v>71</v>
      </c>
    </row>
    <row r="21" spans="2:7" ht="42.75" customHeight="1" x14ac:dyDescent="0.25">
      <c r="B21" s="37" t="s">
        <v>40</v>
      </c>
      <c r="C21" s="38">
        <v>45</v>
      </c>
      <c r="D21" s="49">
        <f t="shared" si="2"/>
        <v>4.6511627906976744E-2</v>
      </c>
      <c r="E21" s="49">
        <f t="shared" si="3"/>
        <v>0.125</v>
      </c>
      <c r="F21" s="38">
        <v>43</v>
      </c>
      <c r="G21" s="38">
        <v>40</v>
      </c>
    </row>
    <row r="22" spans="2:7" ht="42.75" customHeight="1" x14ac:dyDescent="0.25">
      <c r="B22" s="37" t="s">
        <v>41</v>
      </c>
      <c r="C22" s="38">
        <v>76</v>
      </c>
      <c r="D22" s="49">
        <f t="shared" si="2"/>
        <v>0.13432835820895522</v>
      </c>
      <c r="E22" s="49">
        <f t="shared" si="3"/>
        <v>-0.18279569892473119</v>
      </c>
      <c r="F22" s="38">
        <v>67</v>
      </c>
      <c r="G22" s="38">
        <v>93</v>
      </c>
    </row>
    <row r="23" spans="2:7" ht="42.75" customHeight="1" x14ac:dyDescent="0.25">
      <c r="B23" s="37" t="s">
        <v>42</v>
      </c>
      <c r="C23" s="38">
        <v>20</v>
      </c>
      <c r="D23" s="49">
        <f t="shared" si="2"/>
        <v>0.81818181818181823</v>
      </c>
      <c r="E23" s="49">
        <f t="shared" si="3"/>
        <v>3</v>
      </c>
      <c r="F23" s="38">
        <v>11</v>
      </c>
      <c r="G23" s="38">
        <v>5</v>
      </c>
    </row>
    <row r="24" spans="2:7" ht="42.75" customHeight="1" x14ac:dyDescent="0.25">
      <c r="B24" s="37" t="s">
        <v>43</v>
      </c>
      <c r="C24" s="38">
        <v>62</v>
      </c>
      <c r="D24" s="49">
        <f t="shared" si="2"/>
        <v>0.63157894736842102</v>
      </c>
      <c r="E24" s="49">
        <f t="shared" si="3"/>
        <v>1.2962962962962963</v>
      </c>
      <c r="F24" s="38">
        <v>38</v>
      </c>
      <c r="G24" s="38">
        <v>27</v>
      </c>
    </row>
    <row r="25" spans="2:7" ht="42.75" customHeight="1" thickBot="1" x14ac:dyDescent="0.3">
      <c r="B25" s="41" t="s">
        <v>44</v>
      </c>
      <c r="C25" s="42">
        <v>67</v>
      </c>
      <c r="D25" s="51">
        <f t="shared" si="2"/>
        <v>0.39583333333333331</v>
      </c>
      <c r="E25" s="51">
        <f t="shared" si="3"/>
        <v>1.0303030303030303</v>
      </c>
      <c r="F25" s="42">
        <v>48</v>
      </c>
      <c r="G25" s="42">
        <v>33</v>
      </c>
    </row>
    <row r="26" spans="2:7" ht="42.75" customHeight="1" thickBot="1" x14ac:dyDescent="0.3">
      <c r="B26" s="31" t="s">
        <v>45</v>
      </c>
      <c r="C26" s="33">
        <v>1108</v>
      </c>
      <c r="D26" s="54">
        <f t="shared" si="2"/>
        <v>0.41869398207426378</v>
      </c>
      <c r="E26" s="54">
        <f t="shared" si="3"/>
        <v>0.26052332195676908</v>
      </c>
      <c r="F26" s="57">
        <v>781</v>
      </c>
      <c r="G26" s="75">
        <v>879</v>
      </c>
    </row>
    <row r="28" spans="2:7" x14ac:dyDescent="0.25">
      <c r="G28" s="94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81CC6-5FF3-49AA-A2F3-C49CD3BAFEE1}">
  <dimension ref="B2:I30"/>
  <sheetViews>
    <sheetView topLeftCell="A16" zoomScale="70" zoomScaleNormal="70" workbookViewId="0">
      <selection activeCell="I30" sqref="I30"/>
    </sheetView>
  </sheetViews>
  <sheetFormatPr defaultRowHeight="15" x14ac:dyDescent="0.25"/>
  <cols>
    <col min="2" max="2" width="42" customWidth="1"/>
    <col min="3" max="5" width="19.28515625" customWidth="1"/>
    <col min="6" max="9" width="25" customWidth="1"/>
  </cols>
  <sheetData>
    <row r="2" spans="2:9" ht="15.75" thickBot="1" x14ac:dyDescent="0.3"/>
    <row r="3" spans="2:9" ht="36" customHeight="1" x14ac:dyDescent="0.25">
      <c r="B3" s="91" t="s">
        <v>22</v>
      </c>
      <c r="C3" s="93" t="s">
        <v>1</v>
      </c>
      <c r="D3" s="93"/>
      <c r="E3" s="93"/>
      <c r="F3" s="87" t="s">
        <v>98</v>
      </c>
      <c r="G3" s="87" t="s">
        <v>99</v>
      </c>
      <c r="H3" s="63" t="s">
        <v>4</v>
      </c>
      <c r="I3" s="64" t="s">
        <v>5</v>
      </c>
    </row>
    <row r="4" spans="2:9" ht="40.5" customHeight="1" thickBot="1" x14ac:dyDescent="0.3">
      <c r="B4" s="92"/>
      <c r="C4" s="68" t="s">
        <v>96</v>
      </c>
      <c r="D4" s="76" t="s">
        <v>97</v>
      </c>
      <c r="E4" s="67" t="s">
        <v>101</v>
      </c>
      <c r="F4" s="88"/>
      <c r="G4" s="88"/>
      <c r="H4" s="67" t="s">
        <v>101</v>
      </c>
      <c r="I4" s="69" t="s">
        <v>101</v>
      </c>
    </row>
    <row r="5" spans="2:9" ht="40.5" customHeight="1" x14ac:dyDescent="0.25">
      <c r="B5" s="45" t="s">
        <v>23</v>
      </c>
      <c r="C5" s="45">
        <v>0</v>
      </c>
      <c r="D5" s="45">
        <v>13</v>
      </c>
      <c r="E5" s="52">
        <f t="shared" ref="E5:E28" si="0">C5/D5</f>
        <v>0</v>
      </c>
      <c r="F5" s="48">
        <v>-6</v>
      </c>
      <c r="G5" s="48">
        <v>-6</v>
      </c>
      <c r="H5" s="52">
        <v>0.06</v>
      </c>
      <c r="I5" s="52">
        <v>0.06</v>
      </c>
    </row>
    <row r="6" spans="2:9" ht="40.5" customHeight="1" x14ac:dyDescent="0.25">
      <c r="B6" s="37" t="s">
        <v>24</v>
      </c>
      <c r="C6" s="37">
        <v>7</v>
      </c>
      <c r="D6" s="37">
        <v>54</v>
      </c>
      <c r="E6" s="52">
        <f t="shared" si="0"/>
        <v>0.12962962962962962</v>
      </c>
      <c r="F6" s="40">
        <v>6</v>
      </c>
      <c r="G6" s="40">
        <v>10</v>
      </c>
      <c r="H6" s="49">
        <v>7.0000000000000007E-2</v>
      </c>
      <c r="I6" s="49">
        <v>0.03</v>
      </c>
    </row>
    <row r="7" spans="2:9" ht="40.5" customHeight="1" x14ac:dyDescent="0.25">
      <c r="B7" s="37" t="s">
        <v>25</v>
      </c>
      <c r="C7" s="37">
        <v>7</v>
      </c>
      <c r="D7" s="37">
        <v>58</v>
      </c>
      <c r="E7" s="52">
        <f t="shared" si="0"/>
        <v>0.1206896551724138</v>
      </c>
      <c r="F7" s="40">
        <v>5</v>
      </c>
      <c r="G7" s="40">
        <v>0</v>
      </c>
      <c r="H7" s="49">
        <v>7.0000000000000007E-2</v>
      </c>
      <c r="I7" s="49">
        <v>0.12</v>
      </c>
    </row>
    <row r="8" spans="2:9" ht="40.5" customHeight="1" x14ac:dyDescent="0.25">
      <c r="B8" s="37" t="s">
        <v>26</v>
      </c>
      <c r="C8" s="37">
        <v>45</v>
      </c>
      <c r="D8" s="37">
        <v>159</v>
      </c>
      <c r="E8" s="52">
        <f t="shared" si="0"/>
        <v>0.28301886792452829</v>
      </c>
      <c r="F8" s="40">
        <v>2</v>
      </c>
      <c r="G8" s="40">
        <v>10</v>
      </c>
      <c r="H8" s="49">
        <v>0.26</v>
      </c>
      <c r="I8" s="49">
        <v>0.18</v>
      </c>
    </row>
    <row r="9" spans="2:9" ht="40.5" customHeight="1" x14ac:dyDescent="0.25">
      <c r="B9" s="37" t="s">
        <v>103</v>
      </c>
      <c r="C9" s="37">
        <v>1</v>
      </c>
      <c r="D9" s="37">
        <v>16</v>
      </c>
      <c r="E9" s="52">
        <f t="shared" si="0"/>
        <v>6.25E-2</v>
      </c>
      <c r="F9" s="40">
        <v>6</v>
      </c>
      <c r="G9" s="40">
        <v>6</v>
      </c>
      <c r="H9" s="49">
        <v>0</v>
      </c>
      <c r="I9" s="49">
        <v>0</v>
      </c>
    </row>
    <row r="10" spans="2:9" ht="40.5" customHeight="1" x14ac:dyDescent="0.25">
      <c r="B10" s="37" t="s">
        <v>27</v>
      </c>
      <c r="C10" s="37">
        <v>7</v>
      </c>
      <c r="D10" s="37">
        <v>49</v>
      </c>
      <c r="E10" s="52">
        <f t="shared" si="0"/>
        <v>0.14285714285714285</v>
      </c>
      <c r="F10" s="40">
        <v>-7</v>
      </c>
      <c r="G10" s="40">
        <v>1</v>
      </c>
      <c r="H10" s="49">
        <v>0.21</v>
      </c>
      <c r="I10" s="49">
        <v>0.13</v>
      </c>
    </row>
    <row r="11" spans="2:9" ht="40.5" customHeight="1" x14ac:dyDescent="0.25">
      <c r="B11" s="37" t="s">
        <v>28</v>
      </c>
      <c r="C11" s="37">
        <v>13</v>
      </c>
      <c r="D11" s="37">
        <v>46</v>
      </c>
      <c r="E11" s="52">
        <f t="shared" si="0"/>
        <v>0.28260869565217389</v>
      </c>
      <c r="F11" s="40">
        <v>15</v>
      </c>
      <c r="G11" s="40">
        <v>15</v>
      </c>
      <c r="H11" s="49">
        <v>0.13</v>
      </c>
      <c r="I11" s="49">
        <v>0.13</v>
      </c>
    </row>
    <row r="12" spans="2:9" ht="40.5" customHeight="1" x14ac:dyDescent="0.25">
      <c r="B12" s="37" t="s">
        <v>29</v>
      </c>
      <c r="C12" s="37">
        <v>2</v>
      </c>
      <c r="D12" s="37">
        <v>24</v>
      </c>
      <c r="E12" s="52">
        <f t="shared" si="0"/>
        <v>8.3333333333333329E-2</v>
      </c>
      <c r="F12" s="40">
        <v>-8</v>
      </c>
      <c r="G12" s="40">
        <v>-10</v>
      </c>
      <c r="H12" s="49">
        <v>0.16</v>
      </c>
      <c r="I12" s="49">
        <v>0.18</v>
      </c>
    </row>
    <row r="13" spans="2:9" ht="40.5" customHeight="1" x14ac:dyDescent="0.25">
      <c r="B13" s="37" t="s">
        <v>30</v>
      </c>
      <c r="C13" s="37">
        <v>4</v>
      </c>
      <c r="D13" s="37">
        <v>33</v>
      </c>
      <c r="E13" s="52">
        <f t="shared" si="0"/>
        <v>0.12121212121212122</v>
      </c>
      <c r="F13" s="40">
        <v>6</v>
      </c>
      <c r="G13" s="40">
        <v>6</v>
      </c>
      <c r="H13" s="49">
        <v>0.06</v>
      </c>
      <c r="I13" s="49">
        <v>0.06</v>
      </c>
    </row>
    <row r="14" spans="2:9" ht="40.5" customHeight="1" x14ac:dyDescent="0.25">
      <c r="B14" s="37" t="s">
        <v>31</v>
      </c>
      <c r="C14" s="37">
        <v>15</v>
      </c>
      <c r="D14" s="37">
        <v>94</v>
      </c>
      <c r="E14" s="52">
        <f t="shared" si="0"/>
        <v>0.15957446808510639</v>
      </c>
      <c r="F14" s="40">
        <v>-2</v>
      </c>
      <c r="G14" s="40">
        <v>2</v>
      </c>
      <c r="H14" s="49">
        <v>0.18</v>
      </c>
      <c r="I14" s="49">
        <v>0.14000000000000001</v>
      </c>
    </row>
    <row r="15" spans="2:9" ht="40.5" customHeight="1" x14ac:dyDescent="0.25">
      <c r="B15" s="37" t="s">
        <v>32</v>
      </c>
      <c r="C15" s="37">
        <v>6</v>
      </c>
      <c r="D15" s="37">
        <v>41</v>
      </c>
      <c r="E15" s="52">
        <f t="shared" si="0"/>
        <v>0.14634146341463414</v>
      </c>
      <c r="F15" s="40">
        <v>-4</v>
      </c>
      <c r="G15" s="40">
        <v>5</v>
      </c>
      <c r="H15" s="49">
        <v>0.19</v>
      </c>
      <c r="I15" s="49">
        <v>0.1</v>
      </c>
    </row>
    <row r="16" spans="2:9" ht="40.5" customHeight="1" x14ac:dyDescent="0.25">
      <c r="B16" s="37" t="s">
        <v>33</v>
      </c>
      <c r="C16" s="37">
        <v>3</v>
      </c>
      <c r="D16" s="37">
        <v>28</v>
      </c>
      <c r="E16" s="52">
        <f t="shared" si="0"/>
        <v>0.10714285714285714</v>
      </c>
      <c r="F16" s="40">
        <v>5</v>
      </c>
      <c r="G16" s="40">
        <v>0</v>
      </c>
      <c r="H16" s="49">
        <v>0.06</v>
      </c>
      <c r="I16" s="49">
        <v>0.11</v>
      </c>
    </row>
    <row r="17" spans="2:9" ht="40.5" customHeight="1" x14ac:dyDescent="0.25">
      <c r="B17" s="37" t="s">
        <v>34</v>
      </c>
      <c r="C17" s="37">
        <v>2</v>
      </c>
      <c r="D17" s="37">
        <v>26</v>
      </c>
      <c r="E17" s="52">
        <f t="shared" si="0"/>
        <v>7.6923076923076927E-2</v>
      </c>
      <c r="F17" s="40">
        <v>8</v>
      </c>
      <c r="G17" s="40">
        <v>-5</v>
      </c>
      <c r="H17" s="49">
        <v>0</v>
      </c>
      <c r="I17" s="49">
        <v>0.13</v>
      </c>
    </row>
    <row r="18" spans="2:9" ht="40.5" customHeight="1" x14ac:dyDescent="0.25">
      <c r="B18" s="37" t="s">
        <v>35</v>
      </c>
      <c r="C18" s="37">
        <v>2</v>
      </c>
      <c r="D18" s="37">
        <v>21</v>
      </c>
      <c r="E18" s="52">
        <f t="shared" si="0"/>
        <v>9.5238095238095233E-2</v>
      </c>
      <c r="F18" s="40">
        <v>5</v>
      </c>
      <c r="G18" s="40">
        <v>-3</v>
      </c>
      <c r="H18" s="49">
        <v>0.05</v>
      </c>
      <c r="I18" s="49">
        <v>0.13</v>
      </c>
    </row>
    <row r="19" spans="2:9" ht="40.5" customHeight="1" x14ac:dyDescent="0.25">
      <c r="B19" s="37" t="s">
        <v>36</v>
      </c>
      <c r="C19" s="37">
        <v>5</v>
      </c>
      <c r="D19" s="37">
        <v>45</v>
      </c>
      <c r="E19" s="52">
        <f t="shared" si="0"/>
        <v>0.1111111111111111</v>
      </c>
      <c r="F19" s="40">
        <v>5</v>
      </c>
      <c r="G19" s="40">
        <v>-5</v>
      </c>
      <c r="H19" s="49">
        <v>0.06</v>
      </c>
      <c r="I19" s="49">
        <v>0.16</v>
      </c>
    </row>
    <row r="20" spans="2:9" ht="40.5" customHeight="1" x14ac:dyDescent="0.25">
      <c r="B20" s="37" t="s">
        <v>37</v>
      </c>
      <c r="C20" s="37">
        <v>4</v>
      </c>
      <c r="D20" s="37">
        <v>36</v>
      </c>
      <c r="E20" s="52">
        <f t="shared" si="0"/>
        <v>0.1111111111111111</v>
      </c>
      <c r="F20" s="40">
        <v>-6</v>
      </c>
      <c r="G20" s="40">
        <v>0</v>
      </c>
      <c r="H20" s="49">
        <v>0.17</v>
      </c>
      <c r="I20" s="49">
        <v>0.11</v>
      </c>
    </row>
    <row r="21" spans="2:9" ht="40.5" customHeight="1" x14ac:dyDescent="0.25">
      <c r="B21" s="37" t="s">
        <v>38</v>
      </c>
      <c r="C21" s="37">
        <v>2</v>
      </c>
      <c r="D21" s="37">
        <v>40</v>
      </c>
      <c r="E21" s="52">
        <f t="shared" si="0"/>
        <v>0.05</v>
      </c>
      <c r="F21" s="40">
        <v>-7</v>
      </c>
      <c r="G21" s="40">
        <v>-19</v>
      </c>
      <c r="H21" s="49">
        <v>0.12</v>
      </c>
      <c r="I21" s="49">
        <v>0.24</v>
      </c>
    </row>
    <row r="22" spans="2:9" ht="40.5" customHeight="1" x14ac:dyDescent="0.25">
      <c r="B22" s="37" t="s">
        <v>39</v>
      </c>
      <c r="C22" s="37">
        <v>7</v>
      </c>
      <c r="D22" s="37">
        <v>55</v>
      </c>
      <c r="E22" s="52">
        <f t="shared" si="0"/>
        <v>0.12727272727272726</v>
      </c>
      <c r="F22" s="40">
        <v>4</v>
      </c>
      <c r="G22" s="40">
        <v>-7</v>
      </c>
      <c r="H22" s="49">
        <v>0.09</v>
      </c>
      <c r="I22" s="49">
        <v>0.2</v>
      </c>
    </row>
    <row r="23" spans="2:9" ht="40.5" customHeight="1" x14ac:dyDescent="0.25">
      <c r="B23" s="37" t="s">
        <v>40</v>
      </c>
      <c r="C23" s="37">
        <v>3</v>
      </c>
      <c r="D23" s="37">
        <v>45</v>
      </c>
      <c r="E23" s="52">
        <f t="shared" si="0"/>
        <v>6.6666666666666666E-2</v>
      </c>
      <c r="F23" s="40">
        <v>2</v>
      </c>
      <c r="G23" s="40">
        <v>-6</v>
      </c>
      <c r="H23" s="49">
        <v>0.05</v>
      </c>
      <c r="I23" s="49">
        <v>0.13</v>
      </c>
    </row>
    <row r="24" spans="2:9" ht="40.5" customHeight="1" x14ac:dyDescent="0.25">
      <c r="B24" s="37" t="s">
        <v>41</v>
      </c>
      <c r="C24" s="37">
        <v>10</v>
      </c>
      <c r="D24" s="37">
        <v>76</v>
      </c>
      <c r="E24" s="52">
        <f t="shared" si="0"/>
        <v>0.13157894736842105</v>
      </c>
      <c r="F24" s="40">
        <v>0</v>
      </c>
      <c r="G24" s="40">
        <v>9</v>
      </c>
      <c r="H24" s="49">
        <v>0.13</v>
      </c>
      <c r="I24" s="49">
        <v>0.04</v>
      </c>
    </row>
    <row r="25" spans="2:9" ht="40.5" customHeight="1" x14ac:dyDescent="0.25">
      <c r="B25" s="37" t="s">
        <v>42</v>
      </c>
      <c r="C25" s="37">
        <v>2</v>
      </c>
      <c r="D25" s="37">
        <v>20</v>
      </c>
      <c r="E25" s="52">
        <f t="shared" si="0"/>
        <v>0.1</v>
      </c>
      <c r="F25" s="40">
        <v>10</v>
      </c>
      <c r="G25" s="40">
        <v>-10</v>
      </c>
      <c r="H25" s="49">
        <v>0</v>
      </c>
      <c r="I25" s="49">
        <v>0.2</v>
      </c>
    </row>
    <row r="26" spans="2:9" ht="40.5" customHeight="1" x14ac:dyDescent="0.25">
      <c r="B26" s="37" t="s">
        <v>43</v>
      </c>
      <c r="C26" s="37">
        <v>9</v>
      </c>
      <c r="D26" s="37">
        <v>62</v>
      </c>
      <c r="E26" s="52">
        <f t="shared" si="0"/>
        <v>0.14516129032258066</v>
      </c>
      <c r="F26" s="40">
        <v>2</v>
      </c>
      <c r="G26" s="40">
        <v>0</v>
      </c>
      <c r="H26" s="49">
        <v>0.13</v>
      </c>
      <c r="I26" s="49">
        <v>0.15</v>
      </c>
    </row>
    <row r="27" spans="2:9" ht="40.5" customHeight="1" thickBot="1" x14ac:dyDescent="0.3">
      <c r="B27" s="41" t="s">
        <v>44</v>
      </c>
      <c r="C27" s="41">
        <v>4</v>
      </c>
      <c r="D27" s="41">
        <v>67</v>
      </c>
      <c r="E27" s="52">
        <f t="shared" si="0"/>
        <v>5.9701492537313432E-2</v>
      </c>
      <c r="F27" s="44">
        <v>-7</v>
      </c>
      <c r="G27" s="44">
        <v>-6</v>
      </c>
      <c r="H27" s="51">
        <v>0.13</v>
      </c>
      <c r="I27" s="51">
        <v>0.12</v>
      </c>
    </row>
    <row r="28" spans="2:9" ht="40.5" customHeight="1" thickBot="1" x14ac:dyDescent="0.3">
      <c r="B28" s="31" t="s">
        <v>45</v>
      </c>
      <c r="C28" s="73">
        <v>160</v>
      </c>
      <c r="D28" s="73">
        <v>1108</v>
      </c>
      <c r="E28" s="54">
        <f t="shared" si="0"/>
        <v>0.1444043321299639</v>
      </c>
      <c r="F28" s="57">
        <v>1</v>
      </c>
      <c r="G28" s="57">
        <v>1</v>
      </c>
      <c r="H28" s="54">
        <v>0.13</v>
      </c>
      <c r="I28" s="77">
        <v>0.13</v>
      </c>
    </row>
    <row r="30" spans="2:9" x14ac:dyDescent="0.25">
      <c r="I30" s="94" t="s">
        <v>117</v>
      </c>
    </row>
  </sheetData>
  <mergeCells count="4">
    <mergeCell ref="B3:B4"/>
    <mergeCell ref="F3:F4"/>
    <mergeCell ref="G3:G4"/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33DC-A090-4A60-B245-1E1B83561A52}">
  <dimension ref="B1:E10"/>
  <sheetViews>
    <sheetView workbookViewId="0">
      <selection activeCell="E10" sqref="E10"/>
    </sheetView>
  </sheetViews>
  <sheetFormatPr defaultRowHeight="15" x14ac:dyDescent="0.25"/>
  <cols>
    <col min="2" max="2" width="45.5703125" customWidth="1"/>
    <col min="3" max="5" width="12.7109375" customWidth="1"/>
  </cols>
  <sheetData>
    <row r="1" spans="2:5" ht="15.75" thickBot="1" x14ac:dyDescent="0.3"/>
    <row r="2" spans="2:5" ht="39.75" customHeight="1" thickBot="1" x14ac:dyDescent="0.3">
      <c r="B2" s="31" t="s">
        <v>104</v>
      </c>
      <c r="C2" s="34" t="s">
        <v>1</v>
      </c>
      <c r="D2" s="78" t="s">
        <v>4</v>
      </c>
      <c r="E2" s="79" t="s">
        <v>5</v>
      </c>
    </row>
    <row r="3" spans="2:5" ht="39.75" customHeight="1" x14ac:dyDescent="0.25">
      <c r="B3" s="45" t="s">
        <v>105</v>
      </c>
      <c r="C3" s="48">
        <v>171</v>
      </c>
      <c r="D3" s="48">
        <v>167</v>
      </c>
      <c r="E3" s="48">
        <v>135</v>
      </c>
    </row>
    <row r="4" spans="2:5" ht="39.75" customHeight="1" x14ac:dyDescent="0.25">
      <c r="B4" s="37" t="s">
        <v>102</v>
      </c>
      <c r="C4" s="40">
        <v>114</v>
      </c>
      <c r="D4" s="40">
        <v>138</v>
      </c>
      <c r="E4" s="40">
        <v>96</v>
      </c>
    </row>
    <row r="5" spans="2:5" ht="39.75" customHeight="1" x14ac:dyDescent="0.25">
      <c r="B5" s="37" t="s">
        <v>106</v>
      </c>
      <c r="C5" s="40">
        <v>5</v>
      </c>
      <c r="D5" s="40">
        <v>2</v>
      </c>
      <c r="E5" s="40">
        <v>0</v>
      </c>
    </row>
    <row r="6" spans="2:5" ht="39.75" customHeight="1" x14ac:dyDescent="0.25">
      <c r="B6" s="37" t="s">
        <v>107</v>
      </c>
      <c r="C6" s="40">
        <v>0</v>
      </c>
      <c r="D6" s="40">
        <v>1</v>
      </c>
      <c r="E6" s="40">
        <v>0</v>
      </c>
    </row>
    <row r="7" spans="2:5" ht="39.75" customHeight="1" thickBot="1" x14ac:dyDescent="0.3">
      <c r="B7" s="41" t="s">
        <v>108</v>
      </c>
      <c r="C7" s="44">
        <v>4</v>
      </c>
      <c r="D7" s="44">
        <v>0</v>
      </c>
      <c r="E7" s="44">
        <v>0</v>
      </c>
    </row>
    <row r="8" spans="2:5" ht="39.75" customHeight="1" thickBot="1" x14ac:dyDescent="0.3">
      <c r="B8" s="80" t="s">
        <v>109</v>
      </c>
      <c r="C8" s="81">
        <v>294</v>
      </c>
      <c r="D8" s="81">
        <v>308</v>
      </c>
      <c r="E8" s="82">
        <v>231</v>
      </c>
    </row>
    <row r="10" spans="2:5" x14ac:dyDescent="0.25">
      <c r="E10" s="9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New complaints_sector</vt:lpstr>
      <vt:lpstr>New complaints_Health Boards</vt:lpstr>
      <vt:lpstr>New complaints_Councils</vt:lpstr>
      <vt:lpstr>New complaints_Housing Assoc.</vt:lpstr>
      <vt:lpstr>Closed complaints_Health Boards</vt:lpstr>
      <vt:lpstr>Interventions_Health Boards</vt:lpstr>
      <vt:lpstr>Closed complaints_Councils</vt:lpstr>
      <vt:lpstr>Interventions_Councils</vt:lpstr>
      <vt:lpstr>Code of Conduct_new complaints</vt:lpstr>
      <vt:lpstr>Code of Conduct_subjects</vt:lpstr>
      <vt:lpstr>'Interventions_Health Boards'!_Hlk100752274</vt:lpstr>
      <vt:lpstr>'Interventions_Health Boards'!_Hlk100752285</vt:lpstr>
      <vt:lpstr>'Interventions_Health Boards'!_Hlk101210255</vt:lpstr>
      <vt:lpstr>'Interventions_Health Boards'!_Hlk101210298</vt:lpstr>
      <vt:lpstr>'New complaints_Housing Assoc.'!_Hlk102249881</vt:lpstr>
      <vt:lpstr>'New complaints_Housing Assoc.'!_Hlk102249956</vt:lpstr>
      <vt:lpstr>'New complaints_Housing Assoc.'!_Hlk102250000</vt:lpstr>
      <vt:lpstr>Interventions_Councils!_Hlk102300554</vt:lpstr>
      <vt:lpstr>Interventions_Councils!_Hlk102300605</vt:lpstr>
      <vt:lpstr>'New complaints_Health Boards'!_Hlk70097624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 Rolewska</dc:creator>
  <cp:lastModifiedBy>Ania Rolewska</cp:lastModifiedBy>
  <dcterms:created xsi:type="dcterms:W3CDTF">2015-06-05T18:17:20Z</dcterms:created>
  <dcterms:modified xsi:type="dcterms:W3CDTF">2022-08-09T11:10:23Z</dcterms:modified>
</cp:coreProperties>
</file>